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Grafico1" sheetId="2" r:id="rId1"/>
    <sheet name="Foglio1" sheetId="1" r:id="rId2"/>
  </sheets>
  <definedNames>
    <definedName name="_xlnm.Print_Area" localSheetId="1">Foglio1!$A$1:$F$146</definedName>
  </definedNames>
  <calcPr calcId="145621"/>
</workbook>
</file>

<file path=xl/calcChain.xml><?xml version="1.0" encoding="utf-8"?>
<calcChain xmlns="http://schemas.openxmlformats.org/spreadsheetml/2006/main">
  <c r="F115" i="1" l="1"/>
  <c r="F56" i="1"/>
  <c r="F29" i="1" l="1"/>
  <c r="A85" i="1" l="1"/>
  <c r="A86" i="1" s="1"/>
  <c r="B145" i="1"/>
  <c r="C69" i="1"/>
  <c r="E69" i="1" s="1"/>
  <c r="C64" i="1"/>
  <c r="E64" i="1" s="1"/>
  <c r="F25" i="1"/>
  <c r="F137" i="1"/>
  <c r="F133" i="1"/>
  <c r="F28" i="1"/>
  <c r="F27" i="1"/>
  <c r="F26" i="1"/>
  <c r="F30" i="1" l="1"/>
  <c r="F31" i="1" s="1"/>
  <c r="F132" i="1" s="1"/>
  <c r="F134" i="1" s="1"/>
  <c r="C65" i="1"/>
  <c r="C66" i="1" s="1"/>
  <c r="C67" i="1" s="1"/>
  <c r="C68" i="1" s="1"/>
  <c r="E65" i="1" l="1"/>
  <c r="E66" i="1"/>
  <c r="E67" i="1" l="1"/>
  <c r="E68" i="1" l="1"/>
  <c r="E70" i="1" s="1"/>
  <c r="C70" i="1"/>
  <c r="E73" i="1" l="1"/>
  <c r="E77" i="1"/>
  <c r="D86" i="1"/>
  <c r="A87" i="1"/>
  <c r="D85" i="1"/>
  <c r="F87" i="1" s="1"/>
  <c r="F89" i="1" l="1"/>
  <c r="F136" i="1" s="1"/>
  <c r="F138" i="1" s="1"/>
  <c r="F141" i="1" s="1"/>
</calcChain>
</file>

<file path=xl/sharedStrings.xml><?xml version="1.0" encoding="utf-8"?>
<sst xmlns="http://schemas.openxmlformats.org/spreadsheetml/2006/main" count="103" uniqueCount="87">
  <si>
    <t>TRIBUNALE DI CATANIA</t>
  </si>
  <si>
    <t>Compilare campi in celeste</t>
  </si>
  <si>
    <t>Esecuzione immobilare n.</t>
  </si>
  <si>
    <t>CHIEDE LA LIQUIDAZIONEDEI SEGUENTI COMPENSI</t>
  </si>
  <si>
    <t>Calcolo Compenso Professionista Delegato</t>
  </si>
  <si>
    <t>Attività di Delegato alla vendita a carico della procedura (D.M. giustizia 25.5.1999, n. 313 e 20 luglio 2012, n. 140)</t>
  </si>
  <si>
    <t>N. lotti</t>
  </si>
  <si>
    <t>Attività a carico della procedura</t>
  </si>
  <si>
    <t>DM 313/99</t>
  </si>
  <si>
    <t>DM 140/12</t>
  </si>
  <si>
    <t xml:space="preserve">Compenso </t>
  </si>
  <si>
    <t>Importo</t>
  </si>
  <si>
    <t>no</t>
  </si>
  <si>
    <t>art. 2 c. 2</t>
  </si>
  <si>
    <t>Tabella D</t>
  </si>
  <si>
    <t>2) redazione avviso vendita</t>
  </si>
  <si>
    <t xml:space="preserve">art. 2 c. 1 a </t>
  </si>
  <si>
    <t>180,76 per lotto</t>
  </si>
  <si>
    <t>3) per la redazione di verbali</t>
  </si>
  <si>
    <t>art. 2 c. 1 b</t>
  </si>
  <si>
    <t>4) per il progetto di distribuzione</t>
  </si>
  <si>
    <t>art. 2 c. 1 g</t>
  </si>
  <si>
    <t>ordinario</t>
  </si>
  <si>
    <t>6) spese forfettarie per il delegato</t>
  </si>
  <si>
    <t>art. 4 c. 2</t>
  </si>
  <si>
    <t>15 % totale compensi</t>
  </si>
  <si>
    <t>semplice</t>
  </si>
  <si>
    <t>TOT</t>
  </si>
  <si>
    <t>complesso</t>
  </si>
  <si>
    <t>Tipo di spesa</t>
  </si>
  <si>
    <t>Allegato n.</t>
  </si>
  <si>
    <t>si</t>
  </si>
  <si>
    <t>Attività di Custode Giudiziario (D.M. giustizia 15.5.2009, n. 80)</t>
  </si>
  <si>
    <t>Compenso sull'ammontare dell'attivo realizzato dalla vendita immobiliare</t>
  </si>
  <si>
    <t>Attivo</t>
  </si>
  <si>
    <t>%</t>
  </si>
  <si>
    <t>importo</t>
  </si>
  <si>
    <t>Totali</t>
  </si>
  <si>
    <t>eccezionale difficoltà ex art. 2, c. 5  Decreto 15.05.2009, n. 80</t>
  </si>
  <si>
    <t>motivazione  richiesta aumento</t>
  </si>
  <si>
    <t>riduzione ex art. 2, c. 3 e 4  Decreto 15.05.2009, n. 80</t>
  </si>
  <si>
    <t>motivazione  richiesta riduzione</t>
  </si>
  <si>
    <t>Compenso sull'ammontare degli affitti riscossi (art. 3, c. 1  Decreto 15.05.2009, n. 80)</t>
  </si>
  <si>
    <t>Ammontare degli affitti riscossi</t>
  </si>
  <si>
    <t>Affitti riscossi</t>
  </si>
  <si>
    <t>Compenso affitti riscossi</t>
  </si>
  <si>
    <t>Totale compenso su affitti</t>
  </si>
  <si>
    <t>rimborso forfettario a favore del custode</t>
  </si>
  <si>
    <t>10 % totale compensi</t>
  </si>
  <si>
    <t>Spese vive</t>
  </si>
  <si>
    <t>Note del professioniste delegato</t>
  </si>
  <si>
    <t>RIEPILOGO COMPENSO</t>
  </si>
  <si>
    <t>Attività di delegato alla vendita a carico della procedura</t>
  </si>
  <si>
    <t>Spese vive a carico della procedura</t>
  </si>
  <si>
    <t>Totale a carico della procedura</t>
  </si>
  <si>
    <t>Attività di Custode Giudiziario</t>
  </si>
  <si>
    <t>Spese vive per attività di custodia</t>
  </si>
  <si>
    <t>Totale attività di custodia</t>
  </si>
  <si>
    <t xml:space="preserve">Totale compensi </t>
  </si>
  <si>
    <t>IL TUTTO OLTRE IVA E CP SE DOVUTA</t>
  </si>
  <si>
    <t>SUL SITO DEL TRIBUNALE</t>
  </si>
  <si>
    <t xml:space="preserve"> </t>
  </si>
  <si>
    <t xml:space="preserve">Catania </t>
  </si>
  <si>
    <t>Giudice dell'esecuzione</t>
  </si>
  <si>
    <t>Il delegato alla vendita-custode</t>
  </si>
  <si>
    <t>Questo file excel è stato creato dal Dott. Fabio Magnano</t>
  </si>
  <si>
    <t>Aumento per casi eccezionali (max 20%)</t>
  </si>
  <si>
    <t>Riduzione per casi eccezionali (max 50%)</t>
  </si>
  <si>
    <t xml:space="preserve">154,94 a verbale </t>
  </si>
  <si>
    <t>Art. 2 co. 1d</t>
  </si>
  <si>
    <t>€150 + € 50 a cancellazione</t>
  </si>
  <si>
    <t>N. cancellazioni</t>
  </si>
  <si>
    <r>
      <t xml:space="preserve">       </t>
    </r>
    <r>
      <rPr>
        <b/>
        <i/>
        <sz val="18"/>
        <rFont val="Calibri"/>
        <family val="2"/>
        <scheme val="minor"/>
      </rPr>
      <t>Sesta Sezione Civile</t>
    </r>
  </si>
  <si>
    <t>1) attività non tariffate  vendita</t>
  </si>
  <si>
    <t xml:space="preserve">ATTESTA CHE LA PRESENTE RICHIESTA E' STATA COMPILATA CON IL MODELLO EXCEL PRESENTE </t>
  </si>
  <si>
    <t>5) accessori decreto trasferimento (cancellazioni)</t>
  </si>
  <si>
    <r>
      <t>Prezzo di vendita</t>
    </r>
    <r>
      <rPr>
        <vertAlign val="superscript"/>
        <sz val="18"/>
        <rFont val="Calibri"/>
        <family val="2"/>
        <scheme val="minor"/>
      </rPr>
      <t>1</t>
    </r>
  </si>
  <si>
    <r>
      <rPr>
        <b/>
        <vertAlign val="superscript"/>
        <sz val="12"/>
        <color rgb="FFFF0000"/>
        <rFont val="Calibri"/>
        <family val="2"/>
        <scheme val="minor"/>
      </rPr>
      <t>1</t>
    </r>
    <r>
      <rPr>
        <b/>
        <sz val="12"/>
        <color rgb="FFFF0000"/>
        <rFont val="Calibri"/>
        <family val="2"/>
        <scheme val="minor"/>
      </rPr>
      <t>in caso di liquidazione di sola custodia indicare prezzo 0</t>
    </r>
  </si>
  <si>
    <r>
      <rPr>
        <b/>
        <vertAlign val="superscript"/>
        <sz val="12"/>
        <color indexed="10"/>
        <rFont val="Calibri"/>
        <family val="2"/>
        <scheme val="minor"/>
      </rPr>
      <t>2</t>
    </r>
    <r>
      <rPr>
        <b/>
        <sz val="12"/>
        <color indexed="10"/>
        <rFont val="Calibri"/>
        <family val="2"/>
        <scheme val="minor"/>
      </rPr>
      <t>indicare in caso di estinzione anticipata della procedura</t>
    </r>
  </si>
  <si>
    <r>
      <rPr>
        <b/>
        <vertAlign val="superscript"/>
        <sz val="12"/>
        <color indexed="10"/>
        <rFont val="Calibri"/>
        <family val="2"/>
        <scheme val="minor"/>
      </rPr>
      <t>3</t>
    </r>
    <r>
      <rPr>
        <b/>
        <sz val="12"/>
        <color indexed="10"/>
        <rFont val="Calibri"/>
        <family val="2"/>
        <scheme val="minor"/>
      </rPr>
      <t>in caso di estinzione anticipata della procedura indicare nei due campi lo stesso numero</t>
    </r>
  </si>
  <si>
    <r>
      <t>Valore di stima o dell'ultimo ribasso</t>
    </r>
    <r>
      <rPr>
        <vertAlign val="superscript"/>
        <sz val="18"/>
        <rFont val="Calibri"/>
        <family val="2"/>
        <scheme val="minor"/>
      </rPr>
      <t>2</t>
    </r>
  </si>
  <si>
    <r>
      <t>N. verbali deserti</t>
    </r>
    <r>
      <rPr>
        <vertAlign val="superscript"/>
        <sz val="18"/>
        <rFont val="Calibri"/>
        <family val="2"/>
        <scheme val="minor"/>
      </rPr>
      <t>3</t>
    </r>
  </si>
  <si>
    <r>
      <t>N. verbali complessivi</t>
    </r>
    <r>
      <rPr>
        <vertAlign val="superscript"/>
        <sz val="18"/>
        <rFont val="Calibri"/>
        <family val="2"/>
        <scheme val="minor"/>
      </rPr>
      <t>3</t>
    </r>
  </si>
  <si>
    <t>Spese vive*</t>
  </si>
  <si>
    <t>*Indicare anche le spese di cancellazione</t>
  </si>
  <si>
    <r>
      <t>Prezzo di vendita</t>
    </r>
    <r>
      <rPr>
        <vertAlign val="superscript"/>
        <sz val="18"/>
        <rFont val="Calibri"/>
        <family val="2"/>
        <scheme val="minor"/>
      </rPr>
      <t>4</t>
    </r>
  </si>
  <si>
    <r>
      <rPr>
        <b/>
        <vertAlign val="superscript"/>
        <sz val="12"/>
        <color indexed="10"/>
        <rFont val="Calibri"/>
        <family val="2"/>
        <scheme val="minor"/>
      </rPr>
      <t>4</t>
    </r>
    <r>
      <rPr>
        <b/>
        <sz val="12"/>
        <color indexed="10"/>
        <rFont val="Calibri"/>
        <family val="2"/>
        <scheme val="minor"/>
      </rPr>
      <t>in caso di non conferimento della custodia inserire 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</si>
</sst>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€&quot;\ #,##0.00;\-&quot;€&quot;\ #,##0.00"/>
    <numFmt numFmtId="164" formatCode="&quot;€&quot;\ #,##0.00"/>
    <numFmt numFmtId="165" formatCode="[$€-410]\ #,##0.00;[Red]\-[$€-410]\ #,##0.00"/>
    <numFmt numFmtId="166" formatCode="&quot; € &quot;#,##0.00\ ;&quot;-€ &quot;#,##0.00\ ;&quot; € -&quot;#\ ;@\ "/>
    <numFmt numFmtId="167" formatCode="#,##0.00\ ;[Red]\-#,##0.00\ 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8"/>
      <color theme="0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0"/>
      <name val="Arial"/>
      <family val="2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Arial"/>
      <family val="2"/>
    </font>
    <font>
      <sz val="18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indexed="12"/>
      <name val="Calibri"/>
      <family val="2"/>
      <scheme val="minor"/>
    </font>
    <font>
      <sz val="2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8"/>
      <name val="Calibri"/>
      <family val="2"/>
      <scheme val="minor"/>
    </font>
    <font>
      <b/>
      <sz val="18"/>
      <color indexed="18"/>
      <name val="Calibri"/>
      <family val="2"/>
      <scheme val="minor"/>
    </font>
    <font>
      <sz val="16"/>
      <color indexed="12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6"/>
      <color indexed="5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0"/>
      <color indexed="10"/>
      <name val="Calibri"/>
      <family val="2"/>
      <scheme val="minor"/>
    </font>
    <font>
      <i/>
      <sz val="14"/>
      <name val="Calibri"/>
      <family val="2"/>
      <scheme val="minor"/>
    </font>
    <font>
      <vertAlign val="superscript"/>
      <sz val="1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vertAlign val="superscript"/>
      <sz val="12"/>
      <color rgb="FFFF0000"/>
      <name val="Calibri"/>
      <family val="2"/>
      <scheme val="minor"/>
    </font>
    <font>
      <b/>
      <vertAlign val="superscript"/>
      <sz val="12"/>
      <color indexed="1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27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270">
    <xf numFmtId="0" fontId="0" fillId="0" borderId="0" xfId="0"/>
    <xf numFmtId="0" fontId="3" fillId="4" borderId="0" xfId="0" applyFont="1" applyFill="1" applyAlignment="1" applyProtection="1">
      <alignment horizontal="left"/>
    </xf>
    <xf numFmtId="3" fontId="0" fillId="4" borderId="0" xfId="0" applyNumberFormat="1" applyFont="1" applyFill="1" applyAlignment="1" applyProtection="1">
      <alignment vertical="center"/>
      <protection hidden="1"/>
    </xf>
    <xf numFmtId="4" fontId="0" fillId="4" borderId="0" xfId="0" applyNumberFormat="1" applyFont="1" applyFill="1" applyAlignment="1" applyProtection="1">
      <alignment vertical="center"/>
      <protection hidden="1"/>
    </xf>
    <xf numFmtId="0" fontId="5" fillId="4" borderId="0" xfId="0" applyFont="1" applyFill="1" applyProtection="1"/>
    <xf numFmtId="0" fontId="5" fillId="0" borderId="0" xfId="0" applyFont="1" applyProtection="1"/>
    <xf numFmtId="0" fontId="7" fillId="4" borderId="0" xfId="0" applyFont="1" applyFill="1" applyAlignment="1" applyProtection="1"/>
    <xf numFmtId="0" fontId="6" fillId="4" borderId="8" xfId="0" applyFont="1" applyFill="1" applyBorder="1" applyAlignment="1" applyProtection="1">
      <alignment vertical="center"/>
      <protection hidden="1"/>
    </xf>
    <xf numFmtId="0" fontId="6" fillId="4" borderId="0" xfId="0" applyFont="1" applyFill="1" applyAlignment="1" applyProtection="1">
      <alignment vertical="center"/>
      <protection hidden="1"/>
    </xf>
    <xf numFmtId="10" fontId="8" fillId="0" borderId="0" xfId="0" applyNumberFormat="1" applyFont="1" applyProtection="1">
      <protection hidden="1"/>
    </xf>
    <xf numFmtId="0" fontId="5" fillId="0" borderId="0" xfId="0" applyFont="1" applyFill="1" applyProtection="1"/>
    <xf numFmtId="0" fontId="8" fillId="0" borderId="0" xfId="0" applyFont="1" applyProtection="1">
      <protection hidden="1"/>
    </xf>
    <xf numFmtId="0" fontId="5" fillId="4" borderId="0" xfId="0" applyFont="1" applyFill="1" applyAlignment="1" applyProtection="1">
      <alignment vertical="center"/>
      <protection hidden="1"/>
    </xf>
    <xf numFmtId="3" fontId="0" fillId="8" borderId="0" xfId="0" applyNumberFormat="1" applyFont="1" applyFill="1" applyAlignment="1" applyProtection="1">
      <alignment vertical="center"/>
      <protection hidden="1"/>
    </xf>
    <xf numFmtId="4" fontId="0" fillId="8" borderId="0" xfId="0" applyNumberFormat="1" applyFont="1" applyFill="1" applyAlignment="1" applyProtection="1">
      <alignment vertical="center"/>
      <protection hidden="1"/>
    </xf>
    <xf numFmtId="165" fontId="0" fillId="4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Font="1" applyProtection="1"/>
    <xf numFmtId="165" fontId="0" fillId="4" borderId="0" xfId="0" applyNumberFormat="1" applyFont="1" applyFill="1" applyBorder="1" applyAlignment="1" applyProtection="1">
      <alignment vertical="center"/>
      <protection hidden="1"/>
    </xf>
    <xf numFmtId="165" fontId="0" fillId="8" borderId="0" xfId="0" applyNumberFormat="1" applyFont="1" applyFill="1" applyAlignment="1" applyProtection="1">
      <alignment horizontal="center" vertical="center"/>
      <protection hidden="1"/>
    </xf>
    <xf numFmtId="3" fontId="0" fillId="8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65" fontId="0" fillId="8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Protection="1"/>
    <xf numFmtId="0" fontId="4" fillId="10" borderId="0" xfId="3" applyFont="1" applyFill="1" applyAlignment="1" applyProtection="1">
      <alignment vertical="center"/>
      <protection hidden="1"/>
    </xf>
    <xf numFmtId="0" fontId="4" fillId="0" borderId="0" xfId="3" applyFont="1" applyFill="1" applyProtection="1"/>
    <xf numFmtId="3" fontId="0" fillId="10" borderId="0" xfId="3" applyNumberFormat="1" applyFont="1" applyFill="1" applyAlignment="1" applyProtection="1">
      <alignment vertical="center"/>
      <protection hidden="1"/>
    </xf>
    <xf numFmtId="4" fontId="0" fillId="10" borderId="0" xfId="3" applyNumberFormat="1" applyFont="1" applyFill="1" applyAlignment="1" applyProtection="1">
      <alignment vertical="center"/>
      <protection hidden="1"/>
    </xf>
    <xf numFmtId="165" fontId="0" fillId="10" borderId="0" xfId="3" applyNumberFormat="1" applyFont="1" applyFill="1" applyAlignment="1" applyProtection="1">
      <alignment horizontal="center" vertical="center"/>
      <protection hidden="1"/>
    </xf>
    <xf numFmtId="3" fontId="0" fillId="4" borderId="0" xfId="0" applyNumberFormat="1" applyFont="1" applyFill="1" applyBorder="1" applyAlignment="1" applyProtection="1">
      <alignment vertical="center"/>
      <protection hidden="1"/>
    </xf>
    <xf numFmtId="4" fontId="0" fillId="4" borderId="0" xfId="0" applyNumberFormat="1" applyFont="1" applyFill="1" applyBorder="1" applyAlignment="1" applyProtection="1">
      <alignment vertical="center"/>
      <protection hidden="1"/>
    </xf>
    <xf numFmtId="3" fontId="0" fillId="4" borderId="0" xfId="0" applyNumberFormat="1" applyFont="1" applyFill="1" applyBorder="1" applyAlignment="1" applyProtection="1">
      <alignment horizontal="justify"/>
      <protection hidden="1"/>
    </xf>
    <xf numFmtId="3" fontId="0" fillId="4" borderId="0" xfId="0" applyNumberFormat="1" applyFont="1" applyFill="1" applyBorder="1" applyAlignment="1" applyProtection="1">
      <alignment horizontal="left" vertical="center"/>
      <protection locked="0" hidden="1"/>
    </xf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14" fillId="4" borderId="0" xfId="0" applyFont="1" applyFill="1" applyBorder="1" applyAlignment="1" applyProtection="1">
      <alignment horizontal="center"/>
      <protection hidden="1"/>
    </xf>
    <xf numFmtId="0" fontId="11" fillId="8" borderId="0" xfId="0" applyFont="1" applyFill="1" applyProtection="1"/>
    <xf numFmtId="0" fontId="14" fillId="8" borderId="0" xfId="0" applyFont="1" applyFill="1" applyBorder="1" applyAlignment="1" applyProtection="1">
      <alignment horizontal="center"/>
      <protection hidden="1"/>
    </xf>
    <xf numFmtId="0" fontId="15" fillId="8" borderId="0" xfId="0" applyFont="1" applyFill="1" applyBorder="1" applyAlignment="1" applyProtection="1">
      <alignment horizontal="center" vertical="center"/>
      <protection hidden="1"/>
    </xf>
    <xf numFmtId="0" fontId="16" fillId="8" borderId="0" xfId="0" applyFont="1" applyFill="1" applyBorder="1" applyAlignment="1" applyProtection="1">
      <alignment horizontal="center"/>
      <protection hidden="1"/>
    </xf>
    <xf numFmtId="0" fontId="16" fillId="4" borderId="0" xfId="0" applyFont="1" applyFill="1" applyBorder="1" applyAlignment="1" applyProtection="1">
      <alignment horizontal="center"/>
      <protection hidden="1"/>
    </xf>
    <xf numFmtId="0" fontId="10" fillId="8" borderId="0" xfId="0" applyFont="1" applyFill="1" applyAlignment="1" applyProtection="1">
      <alignment horizontal="left"/>
    </xf>
    <xf numFmtId="0" fontId="11" fillId="8" borderId="0" xfId="0" applyFont="1" applyFill="1" applyBorder="1" applyAlignment="1" applyProtection="1">
      <alignment horizontal="center" vertical="center"/>
    </xf>
    <xf numFmtId="0" fontId="11" fillId="8" borderId="0" xfId="0" applyFont="1" applyFill="1" applyBorder="1" applyAlignment="1" applyProtection="1">
      <alignment horizontal="center" vertical="center" wrapText="1"/>
    </xf>
    <xf numFmtId="0" fontId="17" fillId="4" borderId="6" xfId="0" applyFont="1" applyFill="1" applyBorder="1" applyAlignment="1" applyProtection="1">
      <alignment horizontal="center" vertical="center"/>
    </xf>
    <xf numFmtId="0" fontId="11" fillId="8" borderId="0" xfId="0" applyFont="1" applyFill="1" applyBorder="1" applyAlignment="1" applyProtection="1">
      <alignment vertical="center"/>
    </xf>
    <xf numFmtId="0" fontId="11" fillId="0" borderId="0" xfId="0" applyFont="1" applyProtection="1"/>
    <xf numFmtId="3" fontId="18" fillId="4" borderId="0" xfId="0" applyNumberFormat="1" applyFont="1" applyFill="1" applyAlignment="1" applyProtection="1">
      <alignment vertical="center"/>
      <protection hidden="1"/>
    </xf>
    <xf numFmtId="0" fontId="11" fillId="4" borderId="0" xfId="0" applyFont="1" applyFill="1" applyAlignment="1" applyProtection="1">
      <alignment vertical="center"/>
      <protection hidden="1"/>
    </xf>
    <xf numFmtId="0" fontId="13" fillId="4" borderId="0" xfId="0" applyFont="1" applyFill="1" applyProtection="1"/>
    <xf numFmtId="0" fontId="11" fillId="4" borderId="0" xfId="0" applyFont="1" applyFill="1" applyProtection="1"/>
    <xf numFmtId="3" fontId="9" fillId="4" borderId="0" xfId="0" applyNumberFormat="1" applyFont="1" applyFill="1" applyBorder="1" applyAlignment="1" applyProtection="1">
      <alignment horizontal="left" vertical="center"/>
      <protection hidden="1"/>
    </xf>
    <xf numFmtId="0" fontId="11" fillId="4" borderId="0" xfId="0" applyFont="1" applyFill="1" applyBorder="1" applyProtection="1"/>
    <xf numFmtId="3" fontId="19" fillId="4" borderId="0" xfId="0" applyNumberFormat="1" applyFont="1" applyFill="1" applyAlignment="1" applyProtection="1">
      <alignment horizontal="center" vertical="center"/>
      <protection hidden="1"/>
    </xf>
    <xf numFmtId="4" fontId="15" fillId="4" borderId="32" xfId="0" applyNumberFormat="1" applyFont="1" applyFill="1" applyBorder="1" applyAlignment="1" applyProtection="1">
      <alignment horizontal="right" vertical="center" shrinkToFit="1"/>
      <protection hidden="1"/>
    </xf>
    <xf numFmtId="165" fontId="11" fillId="4" borderId="0" xfId="0" applyNumberFormat="1" applyFont="1" applyFill="1" applyBorder="1" applyAlignment="1" applyProtection="1">
      <alignment horizontal="center" vertical="center" shrinkToFit="1"/>
      <protection hidden="1"/>
    </xf>
    <xf numFmtId="165" fontId="11" fillId="4" borderId="0" xfId="0" applyNumberFormat="1" applyFont="1" applyFill="1" applyAlignment="1" applyProtection="1">
      <alignment horizontal="center" vertical="center"/>
      <protection hidden="1"/>
    </xf>
    <xf numFmtId="166" fontId="11" fillId="8" borderId="0" xfId="0" applyNumberFormat="1" applyFont="1" applyFill="1" applyBorder="1" applyAlignment="1" applyProtection="1">
      <alignment horizontal="center" vertical="center" wrapText="1"/>
    </xf>
    <xf numFmtId="0" fontId="23" fillId="8" borderId="0" xfId="0" applyFont="1" applyFill="1" applyBorder="1" applyAlignment="1" applyProtection="1">
      <alignment horizontal="center" vertical="center"/>
      <protection hidden="1"/>
    </xf>
    <xf numFmtId="0" fontId="10" fillId="0" borderId="0" xfId="3" applyFont="1" applyFill="1" applyProtection="1"/>
    <xf numFmtId="0" fontId="21" fillId="10" borderId="0" xfId="3" applyFont="1" applyFill="1" applyAlignment="1" applyProtection="1">
      <alignment vertical="center"/>
      <protection hidden="1"/>
    </xf>
    <xf numFmtId="165" fontId="21" fillId="10" borderId="0" xfId="3" applyNumberFormat="1" applyFont="1" applyFill="1" applyAlignment="1" applyProtection="1">
      <alignment horizontal="center" vertical="center"/>
      <protection hidden="1"/>
    </xf>
    <xf numFmtId="165" fontId="15" fillId="8" borderId="0" xfId="0" applyNumberFormat="1" applyFont="1" applyFill="1" applyBorder="1" applyAlignment="1" applyProtection="1">
      <alignment horizontal="center" vertical="center"/>
    </xf>
    <xf numFmtId="3" fontId="19" fillId="4" borderId="0" xfId="0" applyNumberFormat="1" applyFont="1" applyFill="1" applyBorder="1" applyAlignment="1" applyProtection="1">
      <alignment horizontal="center" vertical="center"/>
      <protection hidden="1"/>
    </xf>
    <xf numFmtId="165" fontId="22" fillId="0" borderId="0" xfId="0" applyNumberFormat="1" applyFont="1" applyFill="1" applyBorder="1" applyAlignment="1" applyProtection="1">
      <alignment horizontal="center"/>
    </xf>
    <xf numFmtId="0" fontId="22" fillId="4" borderId="0" xfId="0" applyFont="1" applyFill="1" applyBorder="1" applyProtection="1"/>
    <xf numFmtId="167" fontId="11" fillId="4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/>
    <xf numFmtId="0" fontId="25" fillId="0" borderId="0" xfId="0" applyFont="1" applyProtection="1"/>
    <xf numFmtId="0" fontId="2" fillId="0" borderId="0" xfId="0" applyFont="1"/>
    <xf numFmtId="3" fontId="10" fillId="4" borderId="0" xfId="0" applyNumberFormat="1" applyFont="1" applyFill="1" applyAlignment="1" applyProtection="1">
      <alignment vertical="center"/>
      <protection hidden="1"/>
    </xf>
    <xf numFmtId="0" fontId="2" fillId="0" borderId="0" xfId="0" applyFont="1" applyAlignment="1" applyProtection="1"/>
    <xf numFmtId="4" fontId="26" fillId="8" borderId="9" xfId="0" applyNumberFormat="1" applyFont="1" applyFill="1" applyBorder="1" applyProtection="1">
      <protection hidden="1"/>
    </xf>
    <xf numFmtId="165" fontId="26" fillId="8" borderId="10" xfId="0" applyNumberFormat="1" applyFont="1" applyFill="1" applyBorder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left"/>
    </xf>
    <xf numFmtId="0" fontId="30" fillId="4" borderId="0" xfId="0" applyFont="1" applyFill="1" applyAlignment="1" applyProtection="1">
      <alignment horizontal="left"/>
    </xf>
    <xf numFmtId="0" fontId="24" fillId="4" borderId="0" xfId="0" applyFont="1" applyFill="1" applyAlignment="1" applyProtection="1">
      <alignment horizontal="center" vertical="center"/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24" fillId="4" borderId="0" xfId="0" applyFont="1" applyFill="1" applyAlignment="1" applyProtection="1">
      <alignment horizontal="left" indent="1"/>
      <protection hidden="1"/>
    </xf>
    <xf numFmtId="0" fontId="24" fillId="0" borderId="0" xfId="0" applyFont="1" applyFill="1" applyBorder="1" applyAlignment="1" applyProtection="1">
      <alignment horizontal="center"/>
    </xf>
    <xf numFmtId="0" fontId="24" fillId="4" borderId="0" xfId="0" applyFont="1" applyFill="1" applyAlignment="1" applyProtection="1">
      <alignment horizontal="left"/>
    </xf>
    <xf numFmtId="0" fontId="24" fillId="4" borderId="0" xfId="0" applyFont="1" applyFill="1" applyAlignment="1" applyProtection="1">
      <alignment horizontal="left" indent="1"/>
    </xf>
    <xf numFmtId="0" fontId="36" fillId="4" borderId="0" xfId="0" applyFont="1" applyFill="1" applyAlignment="1" applyProtection="1">
      <alignment vertical="center"/>
      <protection hidden="1"/>
    </xf>
    <xf numFmtId="0" fontId="30" fillId="8" borderId="6" xfId="0" applyFont="1" applyFill="1" applyBorder="1" applyAlignment="1" applyProtection="1">
      <alignment horizontal="left" vertical="center" indent="1"/>
    </xf>
    <xf numFmtId="0" fontId="30" fillId="8" borderId="6" xfId="0" applyFont="1" applyFill="1" applyBorder="1" applyAlignment="1" applyProtection="1">
      <alignment horizontal="left" vertical="center" wrapText="1" indent="1"/>
    </xf>
    <xf numFmtId="0" fontId="30" fillId="0" borderId="6" xfId="0" applyFont="1" applyFill="1" applyBorder="1" applyAlignment="1" applyProtection="1">
      <alignment horizontal="left" vertical="center" wrapText="1" indent="1"/>
    </xf>
    <xf numFmtId="0" fontId="30" fillId="0" borderId="6" xfId="0" applyFont="1" applyFill="1" applyBorder="1" applyAlignment="1" applyProtection="1">
      <alignment horizontal="left" vertical="center" indent="1"/>
    </xf>
    <xf numFmtId="0" fontId="30" fillId="4" borderId="9" xfId="0" applyFont="1" applyFill="1" applyBorder="1" applyAlignment="1" applyProtection="1">
      <alignment horizontal="left" vertical="center" indent="1"/>
    </xf>
    <xf numFmtId="0" fontId="24" fillId="5" borderId="6" xfId="0" applyFont="1" applyFill="1" applyBorder="1" applyAlignment="1" applyProtection="1">
      <alignment horizontal="center" vertical="center"/>
      <protection locked="0"/>
    </xf>
    <xf numFmtId="0" fontId="12" fillId="8" borderId="6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4" borderId="6" xfId="0" applyFont="1" applyFill="1" applyBorder="1" applyAlignment="1" applyProtection="1">
      <alignment horizontal="center" vertical="center"/>
    </xf>
    <xf numFmtId="0" fontId="10" fillId="8" borderId="11" xfId="0" applyFont="1" applyFill="1" applyBorder="1" applyAlignment="1" applyProtection="1">
      <alignment horizontal="center"/>
    </xf>
    <xf numFmtId="0" fontId="10" fillId="4" borderId="11" xfId="0" applyFont="1" applyFill="1" applyBorder="1" applyAlignment="1" applyProtection="1">
      <alignment horizontal="center"/>
    </xf>
    <xf numFmtId="0" fontId="10" fillId="9" borderId="11" xfId="0" applyFont="1" applyFill="1" applyBorder="1" applyAlignment="1" applyProtection="1">
      <alignment horizontal="center"/>
    </xf>
    <xf numFmtId="10" fontId="38" fillId="5" borderId="6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4" borderId="19" xfId="0" applyFont="1" applyFill="1" applyBorder="1" applyAlignment="1" applyProtection="1">
      <alignment horizontal="center" vertical="center" wrapText="1"/>
    </xf>
    <xf numFmtId="165" fontId="27" fillId="0" borderId="6" xfId="0" applyNumberFormat="1" applyFont="1" applyFill="1" applyBorder="1" applyAlignment="1" applyProtection="1">
      <alignment horizontal="center" vertical="center"/>
    </xf>
    <xf numFmtId="165" fontId="27" fillId="0" borderId="19" xfId="0" applyNumberFormat="1" applyFont="1" applyFill="1" applyBorder="1" applyAlignment="1" applyProtection="1">
      <alignment horizontal="center" vertical="center"/>
    </xf>
    <xf numFmtId="165" fontId="30" fillId="0" borderId="21" xfId="0" applyNumberFormat="1" applyFont="1" applyFill="1" applyBorder="1" applyAlignment="1" applyProtection="1">
      <alignment horizontal="center" vertical="center"/>
    </xf>
    <xf numFmtId="0" fontId="35" fillId="8" borderId="20" xfId="0" applyFont="1" applyFill="1" applyBorder="1" applyAlignment="1" applyProtection="1">
      <alignment horizontal="center" vertical="center" wrapText="1"/>
    </xf>
    <xf numFmtId="4" fontId="39" fillId="4" borderId="6" xfId="0" applyNumberFormat="1" applyFont="1" applyFill="1" applyBorder="1" applyAlignment="1" applyProtection="1">
      <alignment horizontal="center" vertical="center"/>
      <protection hidden="1"/>
    </xf>
    <xf numFmtId="164" fontId="27" fillId="5" borderId="25" xfId="0" applyNumberFormat="1" applyFont="1" applyFill="1" applyBorder="1" applyAlignment="1" applyProtection="1">
      <alignment horizontal="center" vertical="center"/>
      <protection locked="0"/>
    </xf>
    <xf numFmtId="165" fontId="24" fillId="0" borderId="26" xfId="0" applyNumberFormat="1" applyFont="1" applyFill="1" applyBorder="1" applyAlignment="1" applyProtection="1">
      <alignment horizontal="center"/>
    </xf>
    <xf numFmtId="3" fontId="26" fillId="4" borderId="20" xfId="0" applyNumberFormat="1" applyFont="1" applyFill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vertical="center"/>
    </xf>
    <xf numFmtId="3" fontId="24" fillId="4" borderId="7" xfId="0" applyNumberFormat="1" applyFont="1" applyFill="1" applyBorder="1" applyAlignment="1" applyProtection="1">
      <alignment horizontal="center" vertical="center"/>
      <protection hidden="1"/>
    </xf>
    <xf numFmtId="3" fontId="24" fillId="4" borderId="2" xfId="0" applyNumberFormat="1" applyFont="1" applyFill="1" applyBorder="1" applyAlignment="1" applyProtection="1">
      <alignment horizontal="center" vertical="center"/>
      <protection hidden="1"/>
    </xf>
    <xf numFmtId="4" fontId="30" fillId="4" borderId="28" xfId="0" applyNumberFormat="1" applyFont="1" applyFill="1" applyBorder="1" applyAlignment="1" applyProtection="1">
      <alignment horizontal="right" vertical="center" shrinkToFit="1"/>
      <protection hidden="1"/>
    </xf>
    <xf numFmtId="10" fontId="30" fillId="4" borderId="28" xfId="0" applyNumberFormat="1" applyFont="1" applyFill="1" applyBorder="1" applyAlignment="1" applyProtection="1">
      <alignment vertical="center"/>
      <protection hidden="1"/>
    </xf>
    <xf numFmtId="4" fontId="30" fillId="4" borderId="28" xfId="0" applyNumberFormat="1" applyFont="1" applyFill="1" applyBorder="1" applyAlignment="1" applyProtection="1">
      <alignment vertical="center" shrinkToFit="1"/>
      <protection hidden="1"/>
    </xf>
    <xf numFmtId="4" fontId="30" fillId="4" borderId="29" xfId="0" applyNumberFormat="1" applyFont="1" applyFill="1" applyBorder="1" applyAlignment="1" applyProtection="1">
      <alignment horizontal="right" vertical="center" shrinkToFit="1"/>
      <protection hidden="1"/>
    </xf>
    <xf numFmtId="10" fontId="30" fillId="4" borderId="29" xfId="0" applyNumberFormat="1" applyFont="1" applyFill="1" applyBorder="1" applyAlignment="1" applyProtection="1">
      <alignment vertical="center"/>
      <protection hidden="1"/>
    </xf>
    <xf numFmtId="4" fontId="30" fillId="4" borderId="29" xfId="0" applyNumberFormat="1" applyFont="1" applyFill="1" applyBorder="1" applyAlignment="1" applyProtection="1">
      <alignment vertical="center" shrinkToFit="1"/>
      <protection hidden="1"/>
    </xf>
    <xf numFmtId="4" fontId="30" fillId="4" borderId="30" xfId="0" applyNumberFormat="1" applyFont="1" applyFill="1" applyBorder="1" applyAlignment="1" applyProtection="1">
      <alignment horizontal="right" vertical="center" shrinkToFit="1"/>
      <protection hidden="1"/>
    </xf>
    <xf numFmtId="10" fontId="30" fillId="4" borderId="30" xfId="0" applyNumberFormat="1" applyFont="1" applyFill="1" applyBorder="1" applyAlignment="1" applyProtection="1">
      <alignment vertical="center"/>
      <protection hidden="1"/>
    </xf>
    <xf numFmtId="4" fontId="30" fillId="4" borderId="31" xfId="0" applyNumberFormat="1" applyFont="1" applyFill="1" applyBorder="1" applyAlignment="1" applyProtection="1">
      <alignment vertical="center" shrinkToFit="1"/>
      <protection hidden="1"/>
    </xf>
    <xf numFmtId="4" fontId="24" fillId="4" borderId="2" xfId="0" applyNumberFormat="1" applyFont="1" applyFill="1" applyBorder="1" applyAlignment="1" applyProtection="1">
      <alignment horizontal="right" vertical="center" shrinkToFit="1"/>
      <protection hidden="1"/>
    </xf>
    <xf numFmtId="0" fontId="24" fillId="4" borderId="0" xfId="0" applyFont="1" applyFill="1" applyProtection="1"/>
    <xf numFmtId="165" fontId="24" fillId="4" borderId="2" xfId="0" applyNumberFormat="1" applyFont="1" applyFill="1" applyBorder="1" applyAlignment="1" applyProtection="1">
      <alignment horizontal="center" vertical="center" shrinkToFit="1"/>
      <protection hidden="1"/>
    </xf>
    <xf numFmtId="0" fontId="30" fillId="4" borderId="0" xfId="0" applyFont="1" applyFill="1" applyAlignment="1" applyProtection="1">
      <alignment horizontal="right" vertical="center"/>
      <protection hidden="1"/>
    </xf>
    <xf numFmtId="164" fontId="24" fillId="5" borderId="6" xfId="0" applyNumberFormat="1" applyFont="1" applyFill="1" applyBorder="1" applyAlignment="1" applyProtection="1">
      <alignment horizontal="center"/>
      <protection locked="0"/>
    </xf>
    <xf numFmtId="3" fontId="24" fillId="4" borderId="0" xfId="0" applyNumberFormat="1" applyFont="1" applyFill="1" applyAlignment="1" applyProtection="1">
      <alignment horizontal="center" vertical="center"/>
      <protection hidden="1"/>
    </xf>
    <xf numFmtId="166" fontId="27" fillId="4" borderId="6" xfId="0" applyNumberFormat="1" applyFont="1" applyFill="1" applyBorder="1" applyAlignment="1" applyProtection="1">
      <alignment horizontal="center" vertical="center" wrapText="1"/>
    </xf>
    <xf numFmtId="166" fontId="27" fillId="8" borderId="9" xfId="0" applyNumberFormat="1" applyFont="1" applyFill="1" applyBorder="1" applyAlignment="1" applyProtection="1">
      <alignment horizontal="center" vertical="center" wrapText="1"/>
    </xf>
    <xf numFmtId="166" fontId="27" fillId="8" borderId="6" xfId="0" applyNumberFormat="1" applyFont="1" applyFill="1" applyBorder="1" applyAlignment="1" applyProtection="1">
      <alignment horizontal="center" vertical="center" wrapText="1"/>
    </xf>
    <xf numFmtId="9" fontId="28" fillId="5" borderId="6" xfId="1" applyFont="1" applyFill="1" applyBorder="1" applyAlignment="1" applyProtection="1">
      <alignment horizontal="center"/>
      <protection locked="0"/>
    </xf>
    <xf numFmtId="165" fontId="27" fillId="8" borderId="6" xfId="0" applyNumberFormat="1" applyFont="1" applyFill="1" applyBorder="1" applyAlignment="1" applyProtection="1">
      <alignment horizontal="center" vertical="center" wrapText="1"/>
    </xf>
    <xf numFmtId="0" fontId="24" fillId="10" borderId="0" xfId="3" applyFont="1" applyFill="1" applyAlignment="1" applyProtection="1">
      <alignment vertical="center"/>
      <protection hidden="1"/>
    </xf>
    <xf numFmtId="7" fontId="43" fillId="11" borderId="2" xfId="2" applyNumberFormat="1" applyFont="1" applyFill="1" applyBorder="1" applyAlignment="1" applyProtection="1">
      <alignment vertical="center" shrinkToFit="1"/>
      <protection locked="0"/>
    </xf>
    <xf numFmtId="3" fontId="24" fillId="10" borderId="6" xfId="3" applyNumberFormat="1" applyFont="1" applyFill="1" applyBorder="1" applyAlignment="1" applyProtection="1">
      <alignment horizontal="center" vertical="center"/>
      <protection hidden="1"/>
    </xf>
    <xf numFmtId="165" fontId="40" fillId="10" borderId="10" xfId="3" applyNumberFormat="1" applyFont="1" applyFill="1" applyBorder="1" applyAlignment="1" applyProtection="1">
      <alignment horizontal="center" vertical="center"/>
      <protection hidden="1"/>
    </xf>
    <xf numFmtId="164" fontId="30" fillId="10" borderId="6" xfId="3" applyNumberFormat="1" applyFont="1" applyFill="1" applyBorder="1" applyAlignment="1" applyProtection="1">
      <alignment horizontal="center" vertical="center"/>
      <protection hidden="1"/>
    </xf>
    <xf numFmtId="165" fontId="30" fillId="10" borderId="6" xfId="3" applyNumberFormat="1" applyFont="1" applyFill="1" applyBorder="1" applyAlignment="1" applyProtection="1">
      <alignment horizontal="center" vertical="center"/>
      <protection hidden="1"/>
    </xf>
    <xf numFmtId="164" fontId="30" fillId="8" borderId="6" xfId="3" applyNumberFormat="1" applyFont="1" applyFill="1" applyBorder="1" applyAlignment="1" applyProtection="1">
      <alignment horizontal="center" vertical="center"/>
      <protection hidden="1"/>
    </xf>
    <xf numFmtId="165" fontId="30" fillId="8" borderId="6" xfId="3" applyNumberFormat="1" applyFont="1" applyFill="1" applyBorder="1" applyAlignment="1" applyProtection="1">
      <alignment horizontal="center" vertical="center"/>
      <protection hidden="1"/>
    </xf>
    <xf numFmtId="166" fontId="30" fillId="8" borderId="0" xfId="0" applyNumberFormat="1" applyFont="1" applyFill="1" applyBorder="1" applyAlignment="1" applyProtection="1">
      <alignment horizontal="center" vertical="center" wrapText="1"/>
    </xf>
    <xf numFmtId="3" fontId="43" fillId="8" borderId="13" xfId="0" applyNumberFormat="1" applyFont="1" applyFill="1" applyBorder="1" applyAlignment="1" applyProtection="1">
      <alignment vertical="center"/>
      <protection hidden="1"/>
    </xf>
    <xf numFmtId="165" fontId="43" fillId="8" borderId="0" xfId="0" applyNumberFormat="1" applyFont="1" applyFill="1" applyAlignment="1" applyProtection="1">
      <alignment horizontal="center" vertical="center"/>
      <protection hidden="1"/>
    </xf>
    <xf numFmtId="0" fontId="27" fillId="8" borderId="9" xfId="0" applyFont="1" applyFill="1" applyBorder="1" applyAlignment="1" applyProtection="1">
      <alignment horizontal="center" vertical="center"/>
    </xf>
    <xf numFmtId="0" fontId="27" fillId="8" borderId="6" xfId="0" applyFont="1" applyFill="1" applyBorder="1" applyAlignment="1" applyProtection="1">
      <alignment vertical="center"/>
    </xf>
    <xf numFmtId="0" fontId="27" fillId="8" borderId="6" xfId="0" applyFont="1" applyFill="1" applyBorder="1" applyAlignment="1" applyProtection="1">
      <alignment horizontal="center" vertical="center"/>
    </xf>
    <xf numFmtId="0" fontId="27" fillId="8" borderId="6" xfId="0" applyFont="1" applyFill="1" applyBorder="1" applyAlignment="1" applyProtection="1">
      <alignment horizontal="center" vertical="center" wrapText="1"/>
    </xf>
    <xf numFmtId="165" fontId="27" fillId="8" borderId="6" xfId="0" applyNumberFormat="1" applyFont="1" applyFill="1" applyBorder="1" applyAlignment="1" applyProtection="1">
      <alignment horizontal="center" vertical="center"/>
    </xf>
    <xf numFmtId="4" fontId="44" fillId="4" borderId="6" xfId="0" applyNumberFormat="1" applyFont="1" applyFill="1" applyBorder="1" applyAlignment="1" applyProtection="1">
      <alignment horizontal="center" vertical="center"/>
      <protection hidden="1"/>
    </xf>
    <xf numFmtId="3" fontId="26" fillId="4" borderId="0" xfId="0" applyNumberFormat="1" applyFont="1" applyFill="1" applyAlignment="1" applyProtection="1">
      <alignment vertical="center"/>
      <protection hidden="1"/>
    </xf>
    <xf numFmtId="4" fontId="30" fillId="4" borderId="12" xfId="0" applyNumberFormat="1" applyFont="1" applyFill="1" applyBorder="1" applyAlignment="1" applyProtection="1">
      <alignment horizontal="left" indent="1"/>
      <protection hidden="1"/>
    </xf>
    <xf numFmtId="0" fontId="43" fillId="8" borderId="13" xfId="0" applyFont="1" applyFill="1" applyBorder="1" applyProtection="1"/>
    <xf numFmtId="4" fontId="24" fillId="8" borderId="13" xfId="0" applyNumberFormat="1" applyFont="1" applyFill="1" applyBorder="1" applyAlignment="1" applyProtection="1">
      <alignment horizontal="center" wrapText="1"/>
      <protection hidden="1"/>
    </xf>
    <xf numFmtId="0" fontId="43" fillId="8" borderId="13" xfId="0" applyFont="1" applyFill="1" applyBorder="1" applyAlignment="1" applyProtection="1">
      <alignment vertical="center"/>
      <protection hidden="1"/>
    </xf>
    <xf numFmtId="0" fontId="43" fillId="8" borderId="14" xfId="0" applyFont="1" applyFill="1" applyBorder="1" applyAlignment="1" applyProtection="1">
      <alignment vertical="center"/>
      <protection hidden="1"/>
    </xf>
    <xf numFmtId="165" fontId="30" fillId="4" borderId="19" xfId="0" applyNumberFormat="1" applyFont="1" applyFill="1" applyBorder="1" applyAlignment="1" applyProtection="1">
      <alignment horizontal="center" vertical="center"/>
      <protection hidden="1"/>
    </xf>
    <xf numFmtId="4" fontId="30" fillId="4" borderId="9" xfId="0" applyNumberFormat="1" applyFont="1" applyFill="1" applyBorder="1" applyAlignment="1" applyProtection="1">
      <alignment horizontal="left" indent="1"/>
      <protection hidden="1"/>
    </xf>
    <xf numFmtId="0" fontId="30" fillId="8" borderId="15" xfId="0" applyFont="1" applyFill="1" applyBorder="1" applyProtection="1"/>
    <xf numFmtId="0" fontId="30" fillId="8" borderId="13" xfId="0" applyFont="1" applyFill="1" applyBorder="1" applyProtection="1"/>
    <xf numFmtId="4" fontId="30" fillId="8" borderId="9" xfId="0" applyNumberFormat="1" applyFont="1" applyFill="1" applyBorder="1" applyAlignment="1" applyProtection="1">
      <alignment horizontal="left" indent="1"/>
      <protection hidden="1"/>
    </xf>
    <xf numFmtId="0" fontId="43" fillId="8" borderId="15" xfId="0" applyFont="1" applyFill="1" applyBorder="1" applyProtection="1"/>
    <xf numFmtId="4" fontId="24" fillId="8" borderId="15" xfId="0" applyNumberFormat="1" applyFont="1" applyFill="1" applyBorder="1" applyAlignment="1" applyProtection="1">
      <alignment horizontal="center" wrapText="1"/>
      <protection hidden="1"/>
    </xf>
    <xf numFmtId="3" fontId="43" fillId="8" borderId="15" xfId="0" applyNumberFormat="1" applyFont="1" applyFill="1" applyBorder="1" applyAlignment="1" applyProtection="1">
      <alignment vertical="center"/>
      <protection hidden="1"/>
    </xf>
    <xf numFmtId="0" fontId="43" fillId="8" borderId="10" xfId="0" applyFont="1" applyFill="1" applyBorder="1" applyAlignment="1" applyProtection="1">
      <alignment vertical="center"/>
      <protection hidden="1"/>
    </xf>
    <xf numFmtId="165" fontId="30" fillId="8" borderId="6" xfId="0" applyNumberFormat="1" applyFont="1" applyFill="1" applyBorder="1" applyAlignment="1" applyProtection="1">
      <alignment horizontal="center" vertical="center"/>
      <protection hidden="1"/>
    </xf>
    <xf numFmtId="0" fontId="30" fillId="8" borderId="10" xfId="0" applyFont="1" applyFill="1" applyBorder="1" applyProtection="1"/>
    <xf numFmtId="165" fontId="30" fillId="8" borderId="19" xfId="0" applyNumberFormat="1" applyFont="1" applyFill="1" applyBorder="1" applyAlignment="1" applyProtection="1">
      <alignment horizontal="center" vertical="center"/>
      <protection hidden="1"/>
    </xf>
    <xf numFmtId="4" fontId="26" fillId="4" borderId="12" xfId="0" applyNumberFormat="1" applyFont="1" applyFill="1" applyBorder="1" applyAlignment="1" applyProtection="1">
      <alignment horizontal="left" indent="1"/>
      <protection hidden="1"/>
    </xf>
    <xf numFmtId="4" fontId="26" fillId="4" borderId="13" xfId="0" applyNumberFormat="1" applyFont="1" applyFill="1" applyBorder="1" applyAlignment="1" applyProtection="1">
      <alignment horizontal="center" wrapText="1"/>
      <protection hidden="1"/>
    </xf>
    <xf numFmtId="3" fontId="42" fillId="4" borderId="13" xfId="0" applyNumberFormat="1" applyFont="1" applyFill="1" applyBorder="1" applyAlignment="1" applyProtection="1">
      <alignment vertical="center"/>
      <protection hidden="1"/>
    </xf>
    <xf numFmtId="165" fontId="26" fillId="4" borderId="14" xfId="0" applyNumberFormat="1" applyFont="1" applyFill="1" applyBorder="1" applyAlignment="1" applyProtection="1">
      <alignment horizontal="center" wrapText="1"/>
      <protection hidden="1"/>
    </xf>
    <xf numFmtId="0" fontId="35" fillId="8" borderId="15" xfId="0" applyFont="1" applyFill="1" applyBorder="1" applyProtection="1"/>
    <xf numFmtId="4" fontId="35" fillId="8" borderId="41" xfId="0" applyNumberFormat="1" applyFont="1" applyFill="1" applyBorder="1" applyAlignment="1" applyProtection="1">
      <alignment horizontal="left" indent="1"/>
      <protection hidden="1"/>
    </xf>
    <xf numFmtId="0" fontId="35" fillId="8" borderId="0" xfId="0" applyFont="1" applyFill="1" applyBorder="1" applyProtection="1"/>
    <xf numFmtId="165" fontId="35" fillId="8" borderId="42" xfId="0" applyNumberFormat="1" applyFont="1" applyFill="1" applyBorder="1" applyAlignment="1" applyProtection="1">
      <alignment horizontal="center" vertical="center"/>
      <protection hidden="1"/>
    </xf>
    <xf numFmtId="4" fontId="26" fillId="8" borderId="43" xfId="0" applyNumberFormat="1" applyFont="1" applyFill="1" applyBorder="1" applyProtection="1">
      <protection hidden="1"/>
    </xf>
    <xf numFmtId="0" fontId="35" fillId="8" borderId="40" xfId="0" applyFont="1" applyFill="1" applyBorder="1" applyProtection="1"/>
    <xf numFmtId="0" fontId="35" fillId="8" borderId="42" xfId="0" applyFont="1" applyFill="1" applyBorder="1" applyProtection="1"/>
    <xf numFmtId="0" fontId="35" fillId="8" borderId="41" xfId="0" applyFont="1" applyFill="1" applyBorder="1" applyProtection="1"/>
    <xf numFmtId="3" fontId="42" fillId="8" borderId="43" xfId="0" applyNumberFormat="1" applyFont="1" applyFill="1" applyBorder="1" applyAlignment="1" applyProtection="1">
      <alignment horizontal="left" indent="1"/>
      <protection hidden="1"/>
    </xf>
    <xf numFmtId="3" fontId="42" fillId="8" borderId="40" xfId="0" applyNumberFormat="1" applyFont="1" applyFill="1" applyBorder="1" applyProtection="1">
      <protection hidden="1"/>
    </xf>
    <xf numFmtId="0" fontId="47" fillId="8" borderId="15" xfId="0" applyFont="1" applyFill="1" applyBorder="1" applyProtection="1"/>
    <xf numFmtId="3" fontId="24" fillId="4" borderId="0" xfId="0" applyNumberFormat="1" applyFont="1" applyFill="1" applyBorder="1" applyProtection="1">
      <protection hidden="1"/>
    </xf>
    <xf numFmtId="4" fontId="24" fillId="4" borderId="0" xfId="0" applyNumberFormat="1" applyFont="1" applyFill="1" applyBorder="1" applyProtection="1">
      <protection hidden="1"/>
    </xf>
    <xf numFmtId="3" fontId="24" fillId="4" borderId="0" xfId="0" applyNumberFormat="1" applyFont="1" applyFill="1" applyBorder="1" applyAlignment="1" applyProtection="1">
      <alignment horizontal="justify"/>
      <protection hidden="1"/>
    </xf>
    <xf numFmtId="3" fontId="43" fillId="4" borderId="0" xfId="0" applyNumberFormat="1" applyFont="1" applyFill="1" applyBorder="1" applyAlignment="1" applyProtection="1">
      <alignment horizontal="justify"/>
      <protection hidden="1"/>
    </xf>
    <xf numFmtId="3" fontId="24" fillId="4" borderId="0" xfId="0" applyNumberFormat="1" applyFont="1" applyFill="1" applyBorder="1" applyAlignment="1" applyProtection="1">
      <alignment horizontal="right"/>
      <protection hidden="1"/>
    </xf>
    <xf numFmtId="14" fontId="24" fillId="4" borderId="0" xfId="0" applyNumberFormat="1" applyFont="1" applyFill="1" applyBorder="1" applyAlignment="1" applyProtection="1">
      <alignment horizontal="justify"/>
      <protection hidden="1"/>
    </xf>
    <xf numFmtId="0" fontId="43" fillId="0" borderId="0" xfId="0" applyFont="1"/>
    <xf numFmtId="0" fontId="32" fillId="4" borderId="0" xfId="0" applyFont="1" applyFill="1" applyAlignment="1" applyProtection="1">
      <alignment wrapText="1"/>
      <protection hidden="1"/>
    </xf>
    <xf numFmtId="0" fontId="48" fillId="4" borderId="0" xfId="0" applyFont="1" applyFill="1" applyAlignment="1" applyProtection="1">
      <alignment vertical="center"/>
      <protection hidden="1"/>
    </xf>
    <xf numFmtId="3" fontId="49" fillId="4" borderId="0" xfId="0" applyNumberFormat="1" applyFont="1" applyFill="1" applyAlignment="1" applyProtection="1">
      <alignment vertical="center"/>
      <protection hidden="1"/>
    </xf>
    <xf numFmtId="3" fontId="26" fillId="4" borderId="0" xfId="0" applyNumberFormat="1" applyFont="1" applyFill="1" applyBorder="1" applyAlignment="1" applyProtection="1">
      <alignment horizontal="center" vertical="center"/>
      <protection hidden="1"/>
    </xf>
    <xf numFmtId="165" fontId="24" fillId="0" borderId="0" xfId="0" applyNumberFormat="1" applyFont="1" applyFill="1" applyBorder="1" applyAlignment="1" applyProtection="1">
      <alignment horizontal="center"/>
    </xf>
    <xf numFmtId="9" fontId="28" fillId="5" borderId="19" xfId="1" applyFont="1" applyFill="1" applyBorder="1" applyAlignment="1" applyProtection="1">
      <alignment horizontal="center"/>
      <protection locked="0"/>
    </xf>
    <xf numFmtId="165" fontId="27" fillId="4" borderId="19" xfId="0" applyNumberFormat="1" applyFont="1" applyFill="1" applyBorder="1" applyAlignment="1" applyProtection="1">
      <alignment horizontal="center" vertical="center" wrapText="1"/>
    </xf>
    <xf numFmtId="0" fontId="10" fillId="9" borderId="33" xfId="0" applyFont="1" applyFill="1" applyBorder="1" applyAlignment="1" applyProtection="1">
      <alignment horizontal="left" vertical="center" indent="1"/>
      <protection hidden="1"/>
    </xf>
    <xf numFmtId="0" fontId="10" fillId="9" borderId="34" xfId="0" applyFont="1" applyFill="1" applyBorder="1" applyAlignment="1" applyProtection="1">
      <alignment vertical="center"/>
      <protection hidden="1"/>
    </xf>
    <xf numFmtId="0" fontId="10" fillId="9" borderId="16" xfId="0" applyFont="1" applyFill="1" applyBorder="1" applyAlignment="1" applyProtection="1">
      <alignment vertical="center"/>
      <protection hidden="1"/>
    </xf>
    <xf numFmtId="3" fontId="46" fillId="8" borderId="0" xfId="0" applyNumberFormat="1" applyFont="1" applyFill="1" applyBorder="1" applyAlignment="1" applyProtection="1">
      <alignment vertical="center"/>
      <protection hidden="1"/>
    </xf>
    <xf numFmtId="49" fontId="31" fillId="5" borderId="1" xfId="0" applyNumberFormat="1" applyFont="1" applyFill="1" applyBorder="1" applyAlignment="1" applyProtection="1">
      <alignment horizontal="center"/>
      <protection locked="0"/>
    </xf>
    <xf numFmtId="0" fontId="30" fillId="0" borderId="9" xfId="0" applyFont="1" applyFill="1" applyBorder="1" applyAlignment="1" applyProtection="1">
      <alignment horizontal="left" vertical="center" indent="1"/>
    </xf>
    <xf numFmtId="0" fontId="30" fillId="0" borderId="10" xfId="0" applyFont="1" applyFill="1" applyBorder="1" applyAlignment="1" applyProtection="1">
      <alignment horizontal="left" vertical="center" indent="1"/>
    </xf>
    <xf numFmtId="0" fontId="24" fillId="4" borderId="0" xfId="0" applyFont="1" applyFill="1" applyAlignment="1" applyProtection="1">
      <alignment horizontal="center"/>
      <protection hidden="1"/>
    </xf>
    <xf numFmtId="49" fontId="33" fillId="5" borderId="1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center" vertical="center"/>
    </xf>
    <xf numFmtId="0" fontId="31" fillId="6" borderId="2" xfId="0" applyFont="1" applyFill="1" applyBorder="1" applyAlignment="1" applyProtection="1">
      <alignment horizontal="center"/>
      <protection hidden="1"/>
    </xf>
    <xf numFmtId="0" fontId="30" fillId="8" borderId="6" xfId="0" applyFont="1" applyFill="1" applyBorder="1" applyAlignment="1" applyProtection="1">
      <alignment horizontal="center" vertical="center"/>
      <protection hidden="1"/>
    </xf>
    <xf numFmtId="0" fontId="34" fillId="7" borderId="3" xfId="0" applyFont="1" applyFill="1" applyBorder="1" applyAlignment="1" applyProtection="1">
      <alignment horizontal="center" vertical="center" wrapText="1"/>
      <protection hidden="1"/>
    </xf>
    <xf numFmtId="0" fontId="34" fillId="7" borderId="4" xfId="0" applyFont="1" applyFill="1" applyBorder="1" applyAlignment="1" applyProtection="1">
      <alignment horizontal="center" vertical="center" wrapText="1"/>
      <protection hidden="1"/>
    </xf>
    <xf numFmtId="0" fontId="34" fillId="7" borderId="5" xfId="0" applyFont="1" applyFill="1" applyBorder="1" applyAlignment="1" applyProtection="1">
      <alignment horizontal="center" vertical="center" wrapText="1"/>
      <protection hidden="1"/>
    </xf>
    <xf numFmtId="0" fontId="30" fillId="4" borderId="9" xfId="0" applyFont="1" applyFill="1" applyBorder="1" applyAlignment="1" applyProtection="1">
      <alignment horizontal="center" vertical="center"/>
      <protection hidden="1"/>
    </xf>
    <xf numFmtId="0" fontId="30" fillId="4" borderId="10" xfId="0" applyFont="1" applyFill="1" applyBorder="1" applyAlignment="1" applyProtection="1">
      <alignment horizontal="center" vertical="center"/>
      <protection hidden="1"/>
    </xf>
    <xf numFmtId="164" fontId="38" fillId="5" borderId="6" xfId="0" applyNumberFormat="1" applyFont="1" applyFill="1" applyBorder="1" applyAlignment="1" applyProtection="1">
      <alignment horizontal="center" vertical="center"/>
      <protection locked="0"/>
    </xf>
    <xf numFmtId="0" fontId="38" fillId="5" borderId="6" xfId="0" applyNumberFormat="1" applyFont="1" applyFill="1" applyBorder="1" applyAlignment="1" applyProtection="1">
      <alignment horizontal="center"/>
      <protection locked="0" hidden="1"/>
    </xf>
    <xf numFmtId="0" fontId="24" fillId="4" borderId="0" xfId="0" applyFont="1" applyFill="1" applyAlignment="1" applyProtection="1">
      <alignment horizontal="center" vertical="center"/>
      <protection hidden="1"/>
    </xf>
    <xf numFmtId="0" fontId="32" fillId="4" borderId="0" xfId="0" applyFont="1" applyFill="1" applyAlignment="1" applyProtection="1">
      <alignment horizontal="center" wrapText="1"/>
      <protection hidden="1"/>
    </xf>
    <xf numFmtId="0" fontId="37" fillId="4" borderId="0" xfId="0" applyFont="1" applyFill="1" applyAlignment="1" applyProtection="1">
      <alignment horizontal="left" vertical="top" wrapText="1"/>
      <protection hidden="1"/>
    </xf>
    <xf numFmtId="49" fontId="27" fillId="5" borderId="9" xfId="0" applyNumberFormat="1" applyFont="1" applyFill="1" applyBorder="1" applyAlignment="1" applyProtection="1">
      <alignment horizontal="left" vertical="center"/>
      <protection locked="0"/>
    </xf>
    <xf numFmtId="49" fontId="27" fillId="5" borderId="22" xfId="0" applyNumberFormat="1" applyFont="1" applyFill="1" applyBorder="1" applyAlignment="1" applyProtection="1">
      <alignment horizontal="left" vertical="center"/>
      <protection locked="0"/>
    </xf>
    <xf numFmtId="0" fontId="27" fillId="5" borderId="23" xfId="0" applyFont="1" applyFill="1" applyBorder="1" applyAlignment="1" applyProtection="1">
      <alignment horizontal="center" vertical="center"/>
      <protection locked="0"/>
    </xf>
    <xf numFmtId="0" fontId="27" fillId="5" borderId="24" xfId="0" applyFont="1" applyFill="1" applyBorder="1" applyAlignment="1" applyProtection="1">
      <alignment horizontal="center" vertical="center"/>
      <protection locked="0"/>
    </xf>
    <xf numFmtId="0" fontId="27" fillId="5" borderId="17" xfId="0" applyFont="1" applyFill="1" applyBorder="1" applyAlignment="1" applyProtection="1">
      <alignment horizontal="center" vertical="center"/>
      <protection locked="0"/>
    </xf>
    <xf numFmtId="3" fontId="24" fillId="4" borderId="9" xfId="0" applyNumberFormat="1" applyFont="1" applyFill="1" applyBorder="1" applyAlignment="1" applyProtection="1">
      <alignment horizontal="center" vertical="center"/>
      <protection hidden="1"/>
    </xf>
    <xf numFmtId="3" fontId="24" fillId="4" borderId="15" xfId="0" applyNumberFormat="1" applyFont="1" applyFill="1" applyBorder="1" applyAlignment="1" applyProtection="1">
      <alignment horizontal="center" vertical="center"/>
      <protection hidden="1"/>
    </xf>
    <xf numFmtId="3" fontId="24" fillId="4" borderId="10" xfId="0" applyNumberFormat="1" applyFont="1" applyFill="1" applyBorder="1" applyAlignment="1" applyProtection="1">
      <alignment horizontal="center" vertical="center"/>
      <protection hidden="1"/>
    </xf>
    <xf numFmtId="3" fontId="39" fillId="4" borderId="9" xfId="0" applyNumberFormat="1" applyFont="1" applyFill="1" applyBorder="1" applyAlignment="1" applyProtection="1">
      <alignment horizontal="center" vertical="center"/>
      <protection hidden="1"/>
    </xf>
    <xf numFmtId="3" fontId="39" fillId="4" borderId="10" xfId="0" applyNumberFormat="1" applyFont="1" applyFill="1" applyBorder="1" applyAlignment="1" applyProtection="1">
      <alignment horizontal="center" vertical="center"/>
      <protection hidden="1"/>
    </xf>
    <xf numFmtId="3" fontId="39" fillId="4" borderId="15" xfId="0" applyNumberFormat="1" applyFont="1" applyFill="1" applyBorder="1" applyAlignment="1" applyProtection="1">
      <alignment horizontal="center" vertical="center"/>
      <protection hidden="1"/>
    </xf>
    <xf numFmtId="0" fontId="34" fillId="7" borderId="27" xfId="0" applyFont="1" applyFill="1" applyBorder="1" applyAlignment="1" applyProtection="1">
      <alignment horizontal="center" vertical="center"/>
      <protection hidden="1"/>
    </xf>
    <xf numFmtId="10" fontId="41" fillId="8" borderId="19" xfId="0" applyNumberFormat="1" applyFont="1" applyFill="1" applyBorder="1" applyAlignment="1" applyProtection="1">
      <alignment horizontal="center" vertical="center" wrapText="1"/>
    </xf>
    <xf numFmtId="0" fontId="28" fillId="9" borderId="35" xfId="0" applyFont="1" applyFill="1" applyBorder="1" applyAlignment="1" applyProtection="1">
      <alignment horizontal="left" vertical="center" indent="1"/>
      <protection hidden="1"/>
    </xf>
    <xf numFmtId="0" fontId="28" fillId="9" borderId="36" xfId="0" applyFont="1" applyFill="1" applyBorder="1" applyAlignment="1" applyProtection="1">
      <alignment horizontal="left" vertical="center" indent="1"/>
      <protection hidden="1"/>
    </xf>
    <xf numFmtId="0" fontId="28" fillId="9" borderId="18" xfId="0" applyFont="1" applyFill="1" applyBorder="1" applyAlignment="1" applyProtection="1">
      <alignment horizontal="left" vertical="center" indent="1"/>
      <protection hidden="1"/>
    </xf>
    <xf numFmtId="0" fontId="37" fillId="4" borderId="44" xfId="0" applyFont="1" applyFill="1" applyBorder="1" applyAlignment="1" applyProtection="1">
      <alignment horizontal="center" vertical="center" wrapText="1"/>
      <protection hidden="1"/>
    </xf>
    <xf numFmtId="0" fontId="37" fillId="4" borderId="45" xfId="0" applyFont="1" applyFill="1" applyBorder="1" applyAlignment="1" applyProtection="1">
      <alignment horizontal="center" vertical="center" wrapText="1"/>
      <protection hidden="1"/>
    </xf>
    <xf numFmtId="0" fontId="40" fillId="9" borderId="8" xfId="0" applyFont="1" applyFill="1" applyBorder="1" applyAlignment="1" applyProtection="1">
      <alignment horizontal="center" vertical="center"/>
      <protection hidden="1"/>
    </xf>
    <xf numFmtId="0" fontId="40" fillId="9" borderId="0" xfId="0" applyFont="1" applyFill="1" applyBorder="1" applyAlignment="1" applyProtection="1">
      <alignment horizontal="center" vertical="center"/>
      <protection hidden="1"/>
    </xf>
    <xf numFmtId="0" fontId="40" fillId="9" borderId="37" xfId="0" applyFont="1" applyFill="1" applyBorder="1" applyAlignment="1" applyProtection="1">
      <alignment horizontal="center" vertical="center"/>
      <protection hidden="1"/>
    </xf>
    <xf numFmtId="0" fontId="40" fillId="9" borderId="38" xfId="0" applyFont="1" applyFill="1" applyBorder="1" applyAlignment="1" applyProtection="1">
      <alignment horizontal="center" vertical="center"/>
      <protection hidden="1"/>
    </xf>
    <xf numFmtId="0" fontId="40" fillId="9" borderId="39" xfId="0" applyFont="1" applyFill="1" applyBorder="1" applyAlignment="1" applyProtection="1">
      <alignment horizontal="center" vertical="center"/>
      <protection hidden="1"/>
    </xf>
    <xf numFmtId="10" fontId="30" fillId="10" borderId="9" xfId="3" applyNumberFormat="1" applyFont="1" applyFill="1" applyBorder="1" applyAlignment="1" applyProtection="1">
      <alignment horizontal="center" vertical="center"/>
      <protection hidden="1"/>
    </xf>
    <xf numFmtId="10" fontId="30" fillId="10" borderId="10" xfId="3" applyNumberFormat="1" applyFont="1" applyFill="1" applyBorder="1" applyAlignment="1" applyProtection="1">
      <alignment horizontal="center" vertical="center"/>
      <protection hidden="1"/>
    </xf>
    <xf numFmtId="4" fontId="30" fillId="10" borderId="9" xfId="3" applyNumberFormat="1" applyFont="1" applyFill="1" applyBorder="1" applyAlignment="1" applyProtection="1">
      <alignment horizontal="center" vertical="center"/>
      <protection hidden="1"/>
    </xf>
    <xf numFmtId="4" fontId="30" fillId="10" borderId="10" xfId="3" applyNumberFormat="1" applyFont="1" applyFill="1" applyBorder="1" applyAlignment="1" applyProtection="1">
      <alignment horizontal="center" vertical="center"/>
      <protection hidden="1"/>
    </xf>
    <xf numFmtId="49" fontId="46" fillId="4" borderId="40" xfId="0" applyNumberFormat="1" applyFont="1" applyFill="1" applyBorder="1" applyAlignment="1" applyProtection="1">
      <alignment horizontal="left" vertical="center"/>
      <protection locked="0" hidden="1"/>
    </xf>
    <xf numFmtId="0" fontId="45" fillId="5" borderId="23" xfId="0" applyFont="1" applyFill="1" applyBorder="1" applyAlignment="1" applyProtection="1">
      <alignment horizontal="center" vertical="center"/>
      <protection locked="0"/>
    </xf>
    <xf numFmtId="0" fontId="45" fillId="5" borderId="24" xfId="0" applyFont="1" applyFill="1" applyBorder="1" applyAlignment="1" applyProtection="1">
      <alignment horizontal="center" vertical="center"/>
      <protection locked="0"/>
    </xf>
    <xf numFmtId="0" fontId="45" fillId="5" borderId="17" xfId="0" applyFont="1" applyFill="1" applyBorder="1" applyAlignment="1" applyProtection="1">
      <alignment horizontal="center" vertical="center"/>
      <protection locked="0"/>
    </xf>
    <xf numFmtId="10" fontId="41" fillId="8" borderId="6" xfId="0" applyNumberFormat="1" applyFont="1" applyFill="1" applyBorder="1" applyAlignment="1" applyProtection="1">
      <alignment horizontal="center" vertical="center" wrapText="1"/>
    </xf>
    <xf numFmtId="4" fontId="24" fillId="8" borderId="12" xfId="3" applyNumberFormat="1" applyFont="1" applyFill="1" applyBorder="1" applyAlignment="1" applyProtection="1">
      <alignment horizontal="center" vertical="center" wrapText="1"/>
      <protection hidden="1"/>
    </xf>
    <xf numFmtId="4" fontId="30" fillId="8" borderId="13" xfId="3" applyNumberFormat="1" applyFont="1" applyFill="1" applyBorder="1" applyAlignment="1" applyProtection="1">
      <alignment horizontal="center" vertical="center" wrapText="1"/>
      <protection hidden="1"/>
    </xf>
    <xf numFmtId="4" fontId="30" fillId="8" borderId="14" xfId="3" applyNumberFormat="1" applyFont="1" applyFill="1" applyBorder="1" applyAlignment="1" applyProtection="1">
      <alignment horizontal="center" vertical="center" wrapText="1"/>
      <protection hidden="1"/>
    </xf>
    <xf numFmtId="3" fontId="24" fillId="8" borderId="9" xfId="0" applyNumberFormat="1" applyFont="1" applyFill="1" applyBorder="1" applyAlignment="1" applyProtection="1">
      <alignment horizontal="center" vertical="center"/>
      <protection hidden="1"/>
    </xf>
    <xf numFmtId="3" fontId="24" fillId="8" borderId="15" xfId="0" applyNumberFormat="1" applyFont="1" applyFill="1" applyBorder="1" applyAlignment="1" applyProtection="1">
      <alignment horizontal="center" vertical="center"/>
      <protection hidden="1"/>
    </xf>
    <xf numFmtId="3" fontId="24" fillId="8" borderId="10" xfId="0" applyNumberFormat="1" applyFont="1" applyFill="1" applyBorder="1" applyAlignment="1" applyProtection="1">
      <alignment horizontal="center" vertical="center"/>
      <protection hidden="1"/>
    </xf>
    <xf numFmtId="3" fontId="44" fillId="4" borderId="9" xfId="0" applyNumberFormat="1" applyFont="1" applyFill="1" applyBorder="1" applyAlignment="1" applyProtection="1">
      <alignment horizontal="center" vertical="center"/>
      <protection hidden="1"/>
    </xf>
    <xf numFmtId="3" fontId="44" fillId="4" borderId="10" xfId="0" applyNumberFormat="1" applyFont="1" applyFill="1" applyBorder="1" applyAlignment="1" applyProtection="1">
      <alignment horizontal="center" vertical="center"/>
      <protection hidden="1"/>
    </xf>
    <xf numFmtId="3" fontId="44" fillId="4" borderId="15" xfId="0" applyNumberFormat="1" applyFont="1" applyFill="1" applyBorder="1" applyAlignment="1" applyProtection="1">
      <alignment horizontal="center" vertical="center"/>
      <protection hidden="1"/>
    </xf>
    <xf numFmtId="3" fontId="24" fillId="10" borderId="9" xfId="3" applyNumberFormat="1" applyFont="1" applyFill="1" applyBorder="1" applyAlignment="1" applyProtection="1">
      <alignment horizontal="center" vertical="center"/>
      <protection hidden="1"/>
    </xf>
    <xf numFmtId="3" fontId="24" fillId="10" borderId="15" xfId="3" applyNumberFormat="1" applyFont="1" applyFill="1" applyBorder="1" applyAlignment="1" applyProtection="1">
      <alignment horizontal="center" vertical="center"/>
      <protection hidden="1"/>
    </xf>
    <xf numFmtId="3" fontId="24" fillId="10" borderId="10" xfId="3" applyNumberFormat="1" applyFont="1" applyFill="1" applyBorder="1" applyAlignment="1" applyProtection="1">
      <alignment horizontal="center" vertical="center"/>
      <protection hidden="1"/>
    </xf>
    <xf numFmtId="10" fontId="30" fillId="8" borderId="9" xfId="3" applyNumberFormat="1" applyFont="1" applyFill="1" applyBorder="1" applyAlignment="1" applyProtection="1">
      <alignment horizontal="center" vertical="center"/>
      <protection hidden="1"/>
    </xf>
    <xf numFmtId="10" fontId="30" fillId="8" borderId="10" xfId="3" applyNumberFormat="1" applyFont="1" applyFill="1" applyBorder="1" applyAlignment="1" applyProtection="1">
      <alignment horizontal="center" vertical="center"/>
      <protection hidden="1"/>
    </xf>
    <xf numFmtId="4" fontId="30" fillId="8" borderId="9" xfId="3" applyNumberFormat="1" applyFont="1" applyFill="1" applyBorder="1" applyAlignment="1" applyProtection="1">
      <alignment horizontal="center" vertical="center"/>
      <protection hidden="1"/>
    </xf>
    <xf numFmtId="4" fontId="30" fillId="8" borderId="10" xfId="3" applyNumberFormat="1" applyFont="1" applyFill="1" applyBorder="1" applyAlignment="1" applyProtection="1">
      <alignment horizontal="center" vertical="center"/>
      <protection hidden="1"/>
    </xf>
    <xf numFmtId="0" fontId="51" fillId="4" borderId="0" xfId="0" applyFont="1" applyFill="1" applyAlignment="1" applyProtection="1">
      <alignment horizontal="left" vertical="top" wrapText="1"/>
      <protection hidden="1"/>
    </xf>
    <xf numFmtId="165" fontId="20" fillId="4" borderId="8" xfId="0" applyNumberFormat="1" applyFont="1" applyFill="1" applyBorder="1" applyAlignment="1" applyProtection="1">
      <alignment horizontal="center" vertical="center" wrapText="1"/>
      <protection hidden="1"/>
    </xf>
    <xf numFmtId="165" fontId="54" fillId="4" borderId="8" xfId="0" applyNumberFormat="1" applyFont="1" applyFill="1" applyBorder="1" applyAlignment="1" applyProtection="1">
      <alignment horizontal="center" vertical="center" wrapText="1"/>
      <protection hidden="1"/>
    </xf>
    <xf numFmtId="166" fontId="27" fillId="8" borderId="0" xfId="0" applyNumberFormat="1" applyFont="1" applyFill="1" applyBorder="1" applyAlignment="1" applyProtection="1">
      <alignment horizontal="center" vertical="top" wrapText="1"/>
    </xf>
    <xf numFmtId="49" fontId="27" fillId="5" borderId="9" xfId="0" applyNumberFormat="1" applyFont="1" applyFill="1" applyBorder="1" applyAlignment="1" applyProtection="1">
      <alignment horizontal="left" vertical="top"/>
      <protection locked="0"/>
    </xf>
    <xf numFmtId="49" fontId="27" fillId="5" borderId="15" xfId="0" applyNumberFormat="1" applyFont="1" applyFill="1" applyBorder="1" applyAlignment="1" applyProtection="1">
      <alignment horizontal="left" vertical="top"/>
      <protection locked="0"/>
    </xf>
    <xf numFmtId="49" fontId="27" fillId="5" borderId="10" xfId="0" applyNumberFormat="1" applyFont="1" applyFill="1" applyBorder="1" applyAlignment="1" applyProtection="1">
      <alignment horizontal="left" vertical="top"/>
      <protection locked="0"/>
    </xf>
  </cellXfs>
  <cellStyles count="4">
    <cellStyle name="Colore 2" xfId="2" builtinId="33"/>
    <cellStyle name="Colore 3" xfId="3" builtinId="37"/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Foglio1!$B$4:$B$5</c:f>
              <c:strCache>
                <c:ptCount val="1"/>
                <c:pt idx="0">
                  <c:v>TRIBUNALE DI CATANIA        Sesta Sezione Civile</c:v>
                </c:pt>
              </c:strCache>
            </c:strRef>
          </c:tx>
          <c:invertIfNegative val="0"/>
          <c:cat>
            <c:strRef>
              <c:f>Foglio1!$A$6:$A$14</c:f>
              <c:strCache>
                <c:ptCount val="9"/>
                <c:pt idx="1">
                  <c:v>Esecuzione immobilare n.</c:v>
                </c:pt>
                <c:pt idx="2">
                  <c:v>Giudice dell'esecuzione</c:v>
                </c:pt>
                <c:pt idx="3">
                  <c:v>Il delegato alla vendita-custode</c:v>
                </c:pt>
                <c:pt idx="4">
                  <c:v>CHIEDE LA LIQUIDAZIONEDEI SEGUENTI COMPENSI</c:v>
                </c:pt>
                <c:pt idx="7">
                  <c:v>Calcolo Compenso Professionista Delegato</c:v>
                </c:pt>
                <c:pt idx="8">
                  <c:v>Attività di Delegato alla vendita a carico della procedura (D.M. giustizia 25.5.1999, n. 313 e 20 luglio 2012, n. 140)</c:v>
                </c:pt>
              </c:strCache>
            </c:strRef>
          </c:cat>
          <c:val>
            <c:numRef>
              <c:f>Foglio1!$B$6:$B$14</c:f>
              <c:numCache>
                <c:formatCode>@</c:formatCode>
                <c:ptCount val="9"/>
              </c:numCache>
            </c:numRef>
          </c:val>
        </c:ser>
        <c:ser>
          <c:idx val="1"/>
          <c:order val="1"/>
          <c:tx>
            <c:strRef>
              <c:f>Foglio1!$C$4:$C$5</c:f>
              <c:strCache>
                <c:ptCount val="1"/>
                <c:pt idx="0">
                  <c:v>TRIBUNALE DI CATANIA        Sesta Sezione Civile</c:v>
                </c:pt>
              </c:strCache>
            </c:strRef>
          </c:tx>
          <c:invertIfNegative val="0"/>
          <c:cat>
            <c:strRef>
              <c:f>Foglio1!$A$6:$A$14</c:f>
              <c:strCache>
                <c:ptCount val="9"/>
                <c:pt idx="1">
                  <c:v>Esecuzione immobilare n.</c:v>
                </c:pt>
                <c:pt idx="2">
                  <c:v>Giudice dell'esecuzione</c:v>
                </c:pt>
                <c:pt idx="3">
                  <c:v>Il delegato alla vendita-custode</c:v>
                </c:pt>
                <c:pt idx="4">
                  <c:v>CHIEDE LA LIQUIDAZIONEDEI SEGUENTI COMPENSI</c:v>
                </c:pt>
                <c:pt idx="7">
                  <c:v>Calcolo Compenso Professionista Delegato</c:v>
                </c:pt>
                <c:pt idx="8">
                  <c:v>Attività di Delegato alla vendita a carico della procedura (D.M. giustizia 25.5.1999, n. 313 e 20 luglio 2012, n. 140)</c:v>
                </c:pt>
              </c:strCache>
            </c:strRef>
          </c:cat>
          <c:val>
            <c:numRef>
              <c:f>Foglio1!$C$6:$C$14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tx>
            <c:strRef>
              <c:f>Foglio1!$D$4:$D$5</c:f>
              <c:strCache>
                <c:ptCount val="1"/>
                <c:pt idx="0">
                  <c:v>TRIBUNALE DI CATANIA        Sesta Sezione Civile</c:v>
                </c:pt>
              </c:strCache>
            </c:strRef>
          </c:tx>
          <c:invertIfNegative val="0"/>
          <c:cat>
            <c:strRef>
              <c:f>Foglio1!$A$6:$A$14</c:f>
              <c:strCache>
                <c:ptCount val="9"/>
                <c:pt idx="1">
                  <c:v>Esecuzione immobilare n.</c:v>
                </c:pt>
                <c:pt idx="2">
                  <c:v>Giudice dell'esecuzione</c:v>
                </c:pt>
                <c:pt idx="3">
                  <c:v>Il delegato alla vendita-custode</c:v>
                </c:pt>
                <c:pt idx="4">
                  <c:v>CHIEDE LA LIQUIDAZIONEDEI SEGUENTI COMPENSI</c:v>
                </c:pt>
                <c:pt idx="7">
                  <c:v>Calcolo Compenso Professionista Delegato</c:v>
                </c:pt>
                <c:pt idx="8">
                  <c:v>Attività di Delegato alla vendita a carico della procedura (D.M. giustizia 25.5.1999, n. 313 e 20 luglio 2012, n. 140)</c:v>
                </c:pt>
              </c:strCache>
            </c:strRef>
          </c:cat>
          <c:val>
            <c:numRef>
              <c:f>Foglio1!$D$6:$D$14</c:f>
              <c:numCache>
                <c:formatCode>General</c:formatCode>
                <c:ptCount val="9"/>
              </c:numCache>
            </c:numRef>
          </c:val>
        </c:ser>
        <c:ser>
          <c:idx val="3"/>
          <c:order val="3"/>
          <c:tx>
            <c:strRef>
              <c:f>Foglio1!$E$4:$E$5</c:f>
              <c:strCache>
                <c:ptCount val="1"/>
                <c:pt idx="0">
                  <c:v>TRIBUNALE DI CATANIA        Sesta Sezione Civile</c:v>
                </c:pt>
              </c:strCache>
            </c:strRef>
          </c:tx>
          <c:invertIfNegative val="0"/>
          <c:cat>
            <c:strRef>
              <c:f>Foglio1!$A$6:$A$14</c:f>
              <c:strCache>
                <c:ptCount val="9"/>
                <c:pt idx="1">
                  <c:v>Esecuzione immobilare n.</c:v>
                </c:pt>
                <c:pt idx="2">
                  <c:v>Giudice dell'esecuzione</c:v>
                </c:pt>
                <c:pt idx="3">
                  <c:v>Il delegato alla vendita-custode</c:v>
                </c:pt>
                <c:pt idx="4">
                  <c:v>CHIEDE LA LIQUIDAZIONEDEI SEGUENTI COMPENSI</c:v>
                </c:pt>
                <c:pt idx="7">
                  <c:v>Calcolo Compenso Professionista Delegato</c:v>
                </c:pt>
                <c:pt idx="8">
                  <c:v>Attività di Delegato alla vendita a carico della procedura (D.M. giustizia 25.5.1999, n. 313 e 20 luglio 2012, n. 140)</c:v>
                </c:pt>
              </c:strCache>
            </c:strRef>
          </c:cat>
          <c:val>
            <c:numRef>
              <c:f>Foglio1!$E$6:$E$14</c:f>
              <c:numCache>
                <c:formatCode>General</c:formatCode>
                <c:ptCount val="9"/>
              </c:numCache>
            </c:numRef>
          </c:val>
        </c:ser>
        <c:ser>
          <c:idx val="4"/>
          <c:order val="4"/>
          <c:tx>
            <c:strRef>
              <c:f>Foglio1!$F$4:$F$5</c:f>
              <c:strCache>
                <c:ptCount val="1"/>
                <c:pt idx="0">
                  <c:v>TRIBUNALE DI CATANIA Compilare campi in celeste</c:v>
                </c:pt>
              </c:strCache>
            </c:strRef>
          </c:tx>
          <c:invertIfNegative val="0"/>
          <c:cat>
            <c:strRef>
              <c:f>Foglio1!$A$6:$A$14</c:f>
              <c:strCache>
                <c:ptCount val="9"/>
                <c:pt idx="1">
                  <c:v>Esecuzione immobilare n.</c:v>
                </c:pt>
                <c:pt idx="2">
                  <c:v>Giudice dell'esecuzione</c:v>
                </c:pt>
                <c:pt idx="3">
                  <c:v>Il delegato alla vendita-custode</c:v>
                </c:pt>
                <c:pt idx="4">
                  <c:v>CHIEDE LA LIQUIDAZIONEDEI SEGUENTI COMPENSI</c:v>
                </c:pt>
                <c:pt idx="7">
                  <c:v>Calcolo Compenso Professionista Delegato</c:v>
                </c:pt>
                <c:pt idx="8">
                  <c:v>Attività di Delegato alla vendita a carico della procedura (D.M. giustizia 25.5.1999, n. 313 e 20 luglio 2012, n. 140)</c:v>
                </c:pt>
              </c:strCache>
            </c:strRef>
          </c:cat>
          <c:val>
            <c:numRef>
              <c:f>Foglio1!$F$6:$F$14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63840"/>
        <c:axId val="104565376"/>
      </c:barChart>
      <c:catAx>
        <c:axId val="104563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565376"/>
        <c:crosses val="autoZero"/>
        <c:auto val="1"/>
        <c:lblAlgn val="ctr"/>
        <c:lblOffset val="100"/>
        <c:noMultiLvlLbl val="0"/>
      </c:catAx>
      <c:valAx>
        <c:axId val="104565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563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1219200</xdr:colOff>
          <xdr:row>0</xdr:row>
          <xdr:rowOff>57150</xdr:rowOff>
        </xdr:from>
        <xdr:to>
          <xdr:col>2</xdr:col>
          <xdr:colOff>409575</xdr:colOff>
          <xdr:row>2</xdr:row>
          <xdr:rowOff>152400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55"/>
  <sheetViews>
    <sheetView tabSelected="1" topLeftCell="A19" zoomScale="90" zoomScaleNormal="90" zoomScaleSheetLayoutView="70" workbookViewId="0">
      <selection activeCell="B26" sqref="B26"/>
    </sheetView>
  </sheetViews>
  <sheetFormatPr defaultRowHeight="15" x14ac:dyDescent="0.25"/>
  <cols>
    <col min="1" max="1" width="53.28515625" customWidth="1"/>
    <col min="2" max="2" width="23.140625" customWidth="1"/>
    <col min="3" max="3" width="15.7109375" customWidth="1"/>
    <col min="4" max="4" width="13" customWidth="1"/>
    <col min="5" max="5" width="21.140625" customWidth="1"/>
    <col min="6" max="6" width="29.140625" customWidth="1"/>
    <col min="7" max="7" width="10.85546875" customWidth="1"/>
    <col min="8" max="16" width="0" hidden="1" bestFit="1" customWidth="1"/>
    <col min="17" max="17" width="7.140625" bestFit="1"/>
    <col min="18" max="18" width="11.42578125" customWidth="1"/>
  </cols>
  <sheetData>
    <row r="1" spans="1:31" ht="23.25" x14ac:dyDescent="0.35">
      <c r="A1" s="74"/>
      <c r="B1" s="74"/>
      <c r="C1" s="74"/>
      <c r="D1" s="74"/>
      <c r="E1" s="74"/>
      <c r="F1" s="74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3.25" x14ac:dyDescent="0.35">
      <c r="A2" s="75"/>
      <c r="B2" s="75"/>
      <c r="C2" s="75"/>
      <c r="D2" s="75"/>
      <c r="E2" s="75"/>
      <c r="F2" s="75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3.25" x14ac:dyDescent="0.35">
      <c r="A3" s="75"/>
      <c r="B3" s="75"/>
      <c r="C3" s="75"/>
      <c r="D3" s="75"/>
      <c r="E3" s="75"/>
      <c r="F3" s="75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3.25" x14ac:dyDescent="0.35">
      <c r="A4" s="200" t="s">
        <v>0</v>
      </c>
      <c r="B4" s="200"/>
      <c r="C4" s="200"/>
      <c r="D4" s="200"/>
      <c r="E4" s="200"/>
      <c r="F4" s="200"/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3.25" customHeight="1" x14ac:dyDescent="0.35">
      <c r="A5" s="76"/>
      <c r="B5" s="212" t="s">
        <v>72</v>
      </c>
      <c r="C5" s="212"/>
      <c r="D5" s="76"/>
      <c r="E5" s="76"/>
      <c r="F5" s="213" t="s">
        <v>1</v>
      </c>
      <c r="G5" s="186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3.25" x14ac:dyDescent="0.35">
      <c r="A6" s="77"/>
      <c r="B6" s="77"/>
      <c r="C6" s="77"/>
      <c r="D6" s="77"/>
      <c r="E6" s="77"/>
      <c r="F6" s="213"/>
      <c r="G6" s="186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3.25" x14ac:dyDescent="0.35">
      <c r="A7" s="78" t="s">
        <v>2</v>
      </c>
      <c r="B7" s="197"/>
      <c r="C7" s="79"/>
      <c r="D7" s="80"/>
      <c r="E7" s="77"/>
      <c r="F7" s="213"/>
      <c r="G7" s="186"/>
      <c r="H7" s="6"/>
      <c r="I7" s="6"/>
      <c r="J7" s="6"/>
      <c r="K7" s="6"/>
      <c r="L7" s="6"/>
      <c r="M7" s="6"/>
      <c r="N7" s="6"/>
      <c r="O7" s="6"/>
      <c r="P7" s="6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3.25" x14ac:dyDescent="0.35">
      <c r="A8" s="81" t="s">
        <v>63</v>
      </c>
      <c r="B8" s="201"/>
      <c r="C8" s="201"/>
      <c r="D8" s="201"/>
      <c r="E8" s="201"/>
      <c r="F8" s="201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3.25" x14ac:dyDescent="0.35">
      <c r="A9" s="81" t="s">
        <v>64</v>
      </c>
      <c r="B9" s="201"/>
      <c r="C9" s="201"/>
      <c r="D9" s="201"/>
      <c r="E9" s="201"/>
      <c r="F9" s="20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x14ac:dyDescent="0.25">
      <c r="A10" s="202" t="s">
        <v>3</v>
      </c>
      <c r="B10" s="202"/>
      <c r="C10" s="202"/>
      <c r="D10" s="202"/>
      <c r="E10" s="202"/>
      <c r="F10" s="202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x14ac:dyDescent="0.25">
      <c r="A11" s="202"/>
      <c r="B11" s="202"/>
      <c r="C11" s="202"/>
      <c r="D11" s="202"/>
      <c r="E11" s="202"/>
      <c r="F11" s="202"/>
      <c r="G11" s="4"/>
      <c r="H11" s="4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x14ac:dyDescent="0.25">
      <c r="A12" s="202"/>
      <c r="B12" s="202"/>
      <c r="C12" s="202"/>
      <c r="D12" s="202"/>
      <c r="E12" s="202"/>
      <c r="F12" s="202"/>
      <c r="G12" s="4"/>
      <c r="H12" s="4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3.25" x14ac:dyDescent="0.35">
      <c r="A13" s="203" t="s">
        <v>4</v>
      </c>
      <c r="B13" s="203"/>
      <c r="C13" s="203"/>
      <c r="D13" s="203"/>
      <c r="E13" s="203"/>
      <c r="F13" s="203"/>
      <c r="G13" s="4"/>
      <c r="H13" s="4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3.25" x14ac:dyDescent="0.25">
      <c r="A14" s="205" t="s">
        <v>5</v>
      </c>
      <c r="B14" s="206"/>
      <c r="C14" s="206"/>
      <c r="D14" s="206"/>
      <c r="E14" s="206"/>
      <c r="F14" s="207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x14ac:dyDescent="0.25">
      <c r="A15" s="2"/>
      <c r="B15" s="2"/>
      <c r="C15" s="2"/>
      <c r="D15" s="2"/>
      <c r="E15" s="3"/>
      <c r="F15" s="2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3.25" customHeight="1" x14ac:dyDescent="0.25">
      <c r="A16" s="204" t="s">
        <v>76</v>
      </c>
      <c r="B16" s="204"/>
      <c r="C16" s="210"/>
      <c r="D16" s="210"/>
      <c r="E16" s="187"/>
      <c r="F16" s="263" t="s">
        <v>77</v>
      </c>
      <c r="G16" s="4"/>
      <c r="H16" s="4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6.25" x14ac:dyDescent="0.25">
      <c r="A17" s="208" t="s">
        <v>80</v>
      </c>
      <c r="B17" s="209"/>
      <c r="C17" s="210"/>
      <c r="D17" s="210"/>
      <c r="E17" s="82"/>
      <c r="F17" s="263"/>
      <c r="G17" s="4"/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3.25" customHeight="1" x14ac:dyDescent="0.3">
      <c r="A18" s="204" t="s">
        <v>6</v>
      </c>
      <c r="B18" s="204"/>
      <c r="C18" s="211"/>
      <c r="D18" s="211"/>
      <c r="E18" s="36"/>
      <c r="F18" s="214" t="s">
        <v>78</v>
      </c>
      <c r="G18" s="4"/>
      <c r="H18" s="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6.25" x14ac:dyDescent="0.3">
      <c r="A19" s="204" t="s">
        <v>82</v>
      </c>
      <c r="B19" s="204"/>
      <c r="C19" s="211"/>
      <c r="D19" s="211"/>
      <c r="E19" s="36"/>
      <c r="F19" s="214"/>
      <c r="G19" s="4"/>
      <c r="H19" s="4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3.25" customHeight="1" x14ac:dyDescent="0.3">
      <c r="A20" s="204" t="s">
        <v>81</v>
      </c>
      <c r="B20" s="204"/>
      <c r="C20" s="211"/>
      <c r="D20" s="211"/>
      <c r="E20" s="38"/>
      <c r="F20" s="214" t="s">
        <v>79</v>
      </c>
      <c r="G20" s="4"/>
      <c r="H20" s="4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3.25" x14ac:dyDescent="0.3">
      <c r="A21" s="204" t="s">
        <v>71</v>
      </c>
      <c r="B21" s="204"/>
      <c r="C21" s="211"/>
      <c r="D21" s="211"/>
      <c r="E21" s="38"/>
      <c r="F21" s="214"/>
      <c r="G21" s="4"/>
      <c r="H21" s="4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.75" x14ac:dyDescent="0.25">
      <c r="A22" s="36"/>
      <c r="B22" s="36"/>
      <c r="C22" s="36"/>
      <c r="D22" s="37"/>
      <c r="E22" s="35"/>
      <c r="F22" s="214"/>
      <c r="G22" s="4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x14ac:dyDescent="0.25">
      <c r="A23" s="39"/>
      <c r="B23" s="39"/>
      <c r="C23" s="39"/>
      <c r="D23" s="39"/>
      <c r="E23" s="40"/>
      <c r="F23" s="40"/>
      <c r="G23" s="4"/>
      <c r="H23" s="4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x14ac:dyDescent="0.3">
      <c r="A24" s="41" t="s">
        <v>7</v>
      </c>
      <c r="B24" s="36"/>
      <c r="C24" s="92" t="s">
        <v>8</v>
      </c>
      <c r="D24" s="92" t="s">
        <v>9</v>
      </c>
      <c r="E24" s="93" t="s">
        <v>10</v>
      </c>
      <c r="F24" s="94" t="s">
        <v>11</v>
      </c>
      <c r="G24" s="7"/>
      <c r="H24" s="8"/>
      <c r="I24" s="8"/>
      <c r="J24" s="5"/>
      <c r="K24" s="5"/>
      <c r="L24" s="5"/>
      <c r="M24" s="5"/>
      <c r="N24" s="5"/>
      <c r="O24" s="5"/>
      <c r="P24" s="5"/>
      <c r="Q24" s="5"/>
      <c r="R24" s="9">
        <v>5.0000000000000001E-3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3.25" x14ac:dyDescent="0.25">
      <c r="A25" s="83" t="s">
        <v>73</v>
      </c>
      <c r="B25" s="88" t="s">
        <v>12</v>
      </c>
      <c r="C25" s="89" t="s">
        <v>13</v>
      </c>
      <c r="D25" s="89" t="s">
        <v>14</v>
      </c>
      <c r="E25" s="95">
        <v>1.2500000000000001E-2</v>
      </c>
      <c r="F25" s="98">
        <f>IF(B25="si",IF(C16=0,ROUND(C17*E25,2),ROUND(C16*E25,2)),0)</f>
        <v>0</v>
      </c>
      <c r="G25" s="4"/>
      <c r="H25" s="4"/>
      <c r="I25" s="5"/>
      <c r="J25" s="5"/>
      <c r="K25" s="5"/>
      <c r="L25" s="5"/>
      <c r="M25" s="5"/>
      <c r="N25" s="5"/>
      <c r="O25" s="5"/>
      <c r="P25" s="5"/>
      <c r="Q25" s="5"/>
      <c r="R25" s="9">
        <v>7.4999999999999997E-3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3.25" x14ac:dyDescent="0.25">
      <c r="A26" s="84" t="s">
        <v>15</v>
      </c>
      <c r="B26" s="88" t="s">
        <v>12</v>
      </c>
      <c r="C26" s="89" t="s">
        <v>16</v>
      </c>
      <c r="D26" s="89"/>
      <c r="E26" s="96" t="s">
        <v>17</v>
      </c>
      <c r="F26" s="98">
        <f>IF(B26="si",180.76*C18,0)</f>
        <v>0</v>
      </c>
      <c r="G26" s="4"/>
      <c r="H26" s="4"/>
      <c r="I26" s="5"/>
      <c r="J26" s="5"/>
      <c r="K26" s="5"/>
      <c r="L26" s="5"/>
      <c r="M26" s="5"/>
      <c r="N26" s="5"/>
      <c r="O26" s="5"/>
      <c r="P26" s="5"/>
      <c r="Q26" s="5"/>
      <c r="R26" s="9">
        <v>0.01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3.25" x14ac:dyDescent="0.25">
      <c r="A27" s="85" t="s">
        <v>18</v>
      </c>
      <c r="B27" s="88" t="s">
        <v>12</v>
      </c>
      <c r="C27" s="90" t="s">
        <v>19</v>
      </c>
      <c r="D27" s="90"/>
      <c r="E27" s="96" t="s">
        <v>68</v>
      </c>
      <c r="F27" s="98">
        <f>IF(B27="si",IF(C20&gt;1,154.94*(C19-C20+1),154.94*C19),0)</f>
        <v>0</v>
      </c>
      <c r="G27" s="4"/>
      <c r="H27" s="4"/>
      <c r="I27" s="5"/>
      <c r="J27" s="5"/>
      <c r="K27" s="5"/>
      <c r="L27" s="5"/>
      <c r="M27" s="5"/>
      <c r="N27" s="5"/>
      <c r="O27" s="5"/>
      <c r="P27" s="5"/>
      <c r="Q27" s="5"/>
      <c r="R27" s="9">
        <v>1.2500000000000001E-2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3.25" x14ac:dyDescent="0.25">
      <c r="A28" s="86" t="s">
        <v>20</v>
      </c>
      <c r="B28" s="88" t="s">
        <v>12</v>
      </c>
      <c r="C28" s="90" t="s">
        <v>21</v>
      </c>
      <c r="D28" s="90" t="s">
        <v>14</v>
      </c>
      <c r="E28" s="95" t="s">
        <v>26</v>
      </c>
      <c r="F28" s="98">
        <f>IF(B28="si",IF(E28="semplice",300,IF(E28="ordinario",500,900)),0)</f>
        <v>0</v>
      </c>
      <c r="G28" s="10"/>
      <c r="H28" s="4"/>
      <c r="I28" s="5"/>
      <c r="J28" s="5"/>
      <c r="K28" s="5"/>
      <c r="L28" s="5"/>
      <c r="M28" s="5"/>
      <c r="N28" s="5"/>
      <c r="O28" s="5"/>
      <c r="P28" s="5"/>
      <c r="Q28" s="4"/>
      <c r="R28" s="11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37.5" x14ac:dyDescent="0.25">
      <c r="A29" s="198" t="s">
        <v>75</v>
      </c>
      <c r="B29" s="199"/>
      <c r="C29" s="90" t="s">
        <v>69</v>
      </c>
      <c r="D29" s="90" t="s">
        <v>14</v>
      </c>
      <c r="E29" s="96" t="s">
        <v>70</v>
      </c>
      <c r="F29" s="98">
        <f>IF(C21&lt;2,150*C21,150+(C21-1)*50)</f>
        <v>0</v>
      </c>
      <c r="H29" s="69" t="s">
        <v>31</v>
      </c>
    </row>
    <row r="30" spans="1:31" ht="38.25" thickBot="1" x14ac:dyDescent="0.3">
      <c r="A30" s="87" t="s">
        <v>23</v>
      </c>
      <c r="B30" s="106"/>
      <c r="C30" s="91" t="s">
        <v>24</v>
      </c>
      <c r="D30" s="44"/>
      <c r="E30" s="97" t="s">
        <v>25</v>
      </c>
      <c r="F30" s="99">
        <f>ROUND((SUM(F25:F29))*0.15,2)</f>
        <v>0</v>
      </c>
      <c r="G30" s="1"/>
      <c r="H30" s="12"/>
      <c r="I30" s="5"/>
      <c r="J30" s="5"/>
      <c r="K30" s="5"/>
      <c r="L30" s="5"/>
      <c r="M30" s="5"/>
      <c r="N30" s="5"/>
      <c r="O30" s="5"/>
      <c r="P30" s="5"/>
      <c r="Q30" s="5"/>
      <c r="R30" s="11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7" thickBot="1" x14ac:dyDescent="0.3">
      <c r="A31" s="45"/>
      <c r="B31" s="45"/>
      <c r="C31" s="42"/>
      <c r="D31" s="42"/>
      <c r="E31" s="101" t="s">
        <v>27</v>
      </c>
      <c r="F31" s="100">
        <f>SUM(F25:F30)</f>
        <v>0</v>
      </c>
      <c r="G31" s="1"/>
      <c r="H31" s="12"/>
      <c r="I31" s="5"/>
      <c r="J31" s="5"/>
      <c r="K31" s="5"/>
      <c r="L31" s="5"/>
      <c r="M31" s="5"/>
      <c r="N31" s="5"/>
      <c r="O31" s="5"/>
      <c r="P31" s="5"/>
      <c r="Q31" s="5"/>
      <c r="R31" s="11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.75" x14ac:dyDescent="0.25">
      <c r="A32" s="36"/>
      <c r="B32" s="36"/>
      <c r="C32" s="36"/>
      <c r="D32" s="36"/>
      <c r="E32" s="36"/>
      <c r="F32" s="46"/>
      <c r="G32" s="1"/>
      <c r="H32" s="12"/>
      <c r="I32" s="5"/>
      <c r="J32" s="5"/>
      <c r="K32" s="5"/>
      <c r="L32" s="5"/>
      <c r="M32" s="5"/>
      <c r="N32" s="5"/>
      <c r="O32" s="5"/>
      <c r="P32" s="5"/>
      <c r="Q32" s="5"/>
      <c r="R32" s="11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 x14ac:dyDescent="0.25">
      <c r="A33" s="13"/>
      <c r="B33" s="13"/>
      <c r="C33" s="13"/>
      <c r="D33" s="13"/>
      <c r="E33" s="14"/>
      <c r="F33" s="15"/>
      <c r="G33" s="1"/>
      <c r="H33" s="12"/>
      <c r="I33" s="5"/>
      <c r="J33" s="5"/>
      <c r="K33" s="5"/>
      <c r="L33" s="5"/>
      <c r="M33" s="5"/>
      <c r="N33" s="5"/>
      <c r="O33" s="5"/>
      <c r="P33" s="5"/>
      <c r="Q33" s="5"/>
      <c r="R33" s="11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3.25" x14ac:dyDescent="0.25">
      <c r="A34" s="220" t="s">
        <v>83</v>
      </c>
      <c r="B34" s="221"/>
      <c r="C34" s="221"/>
      <c r="D34" s="221"/>
      <c r="E34" s="221"/>
      <c r="F34" s="222"/>
      <c r="G34" s="1"/>
      <c r="H34" s="12"/>
      <c r="I34" s="5"/>
      <c r="J34" s="5"/>
      <c r="K34" s="5"/>
      <c r="L34" s="5"/>
      <c r="M34" s="5"/>
      <c r="N34" s="5"/>
      <c r="O34" s="5"/>
      <c r="P34" s="5"/>
      <c r="Q34" s="5"/>
      <c r="R34" s="11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3.25" x14ac:dyDescent="0.25">
      <c r="A35" s="223" t="s">
        <v>29</v>
      </c>
      <c r="B35" s="224"/>
      <c r="C35" s="223" t="s">
        <v>30</v>
      </c>
      <c r="D35" s="225"/>
      <c r="E35" s="224"/>
      <c r="F35" s="102" t="s">
        <v>11</v>
      </c>
      <c r="G35" s="1"/>
      <c r="H35" s="12"/>
      <c r="I35" s="5"/>
      <c r="J35" s="5"/>
      <c r="K35" s="5"/>
      <c r="L35" s="5"/>
      <c r="M35" s="5"/>
      <c r="N35" s="5"/>
      <c r="O35" s="5"/>
      <c r="P35" s="5"/>
      <c r="Q35" s="5"/>
      <c r="R35" s="11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1" x14ac:dyDescent="0.25">
      <c r="A36" s="215"/>
      <c r="B36" s="216"/>
      <c r="C36" s="217"/>
      <c r="D36" s="218"/>
      <c r="E36" s="219"/>
      <c r="F36" s="103"/>
      <c r="G36" s="1"/>
      <c r="H36" s="12"/>
      <c r="I36" s="5"/>
      <c r="J36" s="5"/>
      <c r="K36" s="5"/>
      <c r="L36" s="5"/>
      <c r="M36" s="5"/>
      <c r="N36" s="5"/>
      <c r="O36" s="5"/>
      <c r="P36" s="5"/>
      <c r="Q36" s="5"/>
      <c r="R36" s="11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1" x14ac:dyDescent="0.25">
      <c r="A37" s="215"/>
      <c r="B37" s="216"/>
      <c r="C37" s="217"/>
      <c r="D37" s="218"/>
      <c r="E37" s="219"/>
      <c r="F37" s="103"/>
      <c r="G37" s="1"/>
      <c r="H37" s="12"/>
      <c r="I37" s="5"/>
      <c r="J37" s="5"/>
      <c r="K37" s="5"/>
      <c r="L37" s="5"/>
      <c r="M37" s="5"/>
      <c r="N37" s="5"/>
      <c r="O37" s="5"/>
      <c r="P37" s="5"/>
      <c r="Q37" s="5"/>
      <c r="R37" s="11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1" x14ac:dyDescent="0.25">
      <c r="A38" s="215"/>
      <c r="B38" s="216"/>
      <c r="C38" s="217"/>
      <c r="D38" s="218"/>
      <c r="E38" s="219"/>
      <c r="F38" s="103"/>
      <c r="G38" s="1"/>
      <c r="H38" s="12"/>
      <c r="I38" s="5"/>
      <c r="J38" s="5"/>
      <c r="K38" s="5"/>
      <c r="L38" s="5"/>
      <c r="M38" s="5"/>
      <c r="N38" s="5"/>
      <c r="O38" s="5"/>
      <c r="P38" s="5"/>
      <c r="Q38" s="5"/>
      <c r="R38" s="11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1" x14ac:dyDescent="0.25">
      <c r="A39" s="215"/>
      <c r="B39" s="216"/>
      <c r="C39" s="217"/>
      <c r="D39" s="218"/>
      <c r="E39" s="219"/>
      <c r="F39" s="103"/>
      <c r="G39" s="10"/>
      <c r="H39" s="4"/>
      <c r="I39" s="5"/>
      <c r="J39" s="5"/>
      <c r="K39" s="5"/>
      <c r="L39" s="5"/>
      <c r="M39" s="5"/>
      <c r="N39" s="5"/>
      <c r="O39" s="5"/>
      <c r="P39" s="5"/>
      <c r="Q39" s="4"/>
      <c r="R39" s="11" t="s">
        <v>26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21" x14ac:dyDescent="0.25">
      <c r="A40" s="215"/>
      <c r="B40" s="216"/>
      <c r="C40" s="217"/>
      <c r="D40" s="218"/>
      <c r="E40" s="219"/>
      <c r="F40" s="103"/>
      <c r="G40" s="1"/>
      <c r="H40" s="12"/>
      <c r="I40" s="5"/>
      <c r="J40" s="5"/>
      <c r="K40" s="5"/>
      <c r="L40" s="5"/>
      <c r="M40" s="5"/>
      <c r="N40" s="5"/>
      <c r="O40" s="5"/>
      <c r="P40" s="5"/>
      <c r="Q40" s="5"/>
      <c r="R40" s="11" t="s">
        <v>22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21" x14ac:dyDescent="0.25">
      <c r="A41" s="215"/>
      <c r="B41" s="216">
        <v>88</v>
      </c>
      <c r="C41" s="217"/>
      <c r="D41" s="218"/>
      <c r="E41" s="219"/>
      <c r="F41" s="103"/>
      <c r="G41" s="1"/>
      <c r="H41" s="12"/>
      <c r="I41" s="5"/>
      <c r="J41" s="5"/>
      <c r="K41" s="5"/>
      <c r="L41" s="5"/>
      <c r="M41" s="5"/>
      <c r="N41" s="5"/>
      <c r="O41" s="5"/>
      <c r="P41" s="5"/>
      <c r="Q41" s="5"/>
      <c r="R41" s="11" t="s">
        <v>28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21" x14ac:dyDescent="0.25">
      <c r="A42" s="215"/>
      <c r="B42" s="216"/>
      <c r="C42" s="217"/>
      <c r="D42" s="218"/>
      <c r="E42" s="219"/>
      <c r="F42" s="103"/>
      <c r="G42" s="1"/>
      <c r="H42" s="12"/>
      <c r="I42" s="5"/>
      <c r="J42" s="5"/>
      <c r="K42" s="5"/>
      <c r="L42" s="5"/>
      <c r="M42" s="5"/>
      <c r="N42" s="5"/>
      <c r="O42" s="5"/>
      <c r="P42" s="5"/>
      <c r="Q42" s="5"/>
      <c r="R42" s="11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21" x14ac:dyDescent="0.25">
      <c r="A43" s="215"/>
      <c r="B43" s="216"/>
      <c r="C43" s="217"/>
      <c r="D43" s="218"/>
      <c r="E43" s="219"/>
      <c r="F43" s="103"/>
      <c r="G43" s="1"/>
      <c r="H43" s="12"/>
      <c r="I43" s="5"/>
      <c r="J43" s="5"/>
      <c r="K43" s="5"/>
      <c r="L43" s="5"/>
      <c r="M43" s="5"/>
      <c r="N43" s="5"/>
      <c r="O43" s="5"/>
      <c r="P43" s="5"/>
      <c r="Q43" s="5"/>
      <c r="R43" s="11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21" x14ac:dyDescent="0.25">
      <c r="A44" s="215"/>
      <c r="B44" s="216"/>
      <c r="C44" s="217"/>
      <c r="D44" s="218"/>
      <c r="E44" s="219"/>
      <c r="F44" s="103"/>
      <c r="G44" s="1"/>
      <c r="H44" s="12"/>
      <c r="I44" s="5"/>
      <c r="J44" s="5"/>
      <c r="K44" s="5"/>
      <c r="L44" s="5"/>
      <c r="M44" s="5"/>
      <c r="N44" s="5"/>
      <c r="O44" s="5"/>
      <c r="P44" s="5"/>
      <c r="Q44" s="5"/>
      <c r="R44" s="11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21" x14ac:dyDescent="0.25">
      <c r="A45" s="215"/>
      <c r="B45" s="216"/>
      <c r="C45" s="217"/>
      <c r="D45" s="218"/>
      <c r="E45" s="219"/>
      <c r="F45" s="103"/>
      <c r="G45" s="1"/>
      <c r="H45" s="12"/>
      <c r="I45" s="5"/>
      <c r="J45" s="5"/>
      <c r="K45" s="5"/>
      <c r="L45" s="5"/>
      <c r="M45" s="5"/>
      <c r="N45" s="5"/>
      <c r="O45" s="5"/>
      <c r="P45" s="5"/>
      <c r="Q45" s="5"/>
      <c r="R45" s="11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21" x14ac:dyDescent="0.25">
      <c r="A46" s="215"/>
      <c r="B46" s="216"/>
      <c r="C46" s="217"/>
      <c r="D46" s="218"/>
      <c r="E46" s="219"/>
      <c r="F46" s="103"/>
      <c r="G46" s="1"/>
      <c r="H46" s="12"/>
      <c r="I46" s="5"/>
      <c r="J46" s="5"/>
      <c r="K46" s="5"/>
      <c r="L46" s="5"/>
      <c r="M46" s="5"/>
      <c r="N46" s="5"/>
      <c r="O46" s="5"/>
      <c r="P46" s="5"/>
      <c r="Q46" s="5"/>
      <c r="R46" s="11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21" x14ac:dyDescent="0.25">
      <c r="A47" s="215"/>
      <c r="B47" s="216"/>
      <c r="C47" s="217"/>
      <c r="D47" s="218"/>
      <c r="E47" s="219"/>
      <c r="F47" s="103"/>
      <c r="G47" s="12"/>
      <c r="H47" s="12"/>
      <c r="I47" s="5"/>
      <c r="J47" s="5"/>
      <c r="K47" s="5"/>
      <c r="L47" s="5"/>
      <c r="M47" s="5"/>
      <c r="N47" s="5"/>
      <c r="O47" s="5"/>
      <c r="P47" s="5"/>
      <c r="Q47" s="5"/>
      <c r="R47" s="16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21" x14ac:dyDescent="0.25">
      <c r="A48" s="215"/>
      <c r="B48" s="216"/>
      <c r="C48" s="217"/>
      <c r="D48" s="218"/>
      <c r="E48" s="219"/>
      <c r="F48" s="103"/>
      <c r="G48" s="12"/>
      <c r="H48" s="12"/>
      <c r="I48" s="5"/>
      <c r="J48" s="5"/>
      <c r="K48" s="5"/>
      <c r="L48" s="5"/>
      <c r="M48" s="5"/>
      <c r="N48" s="5"/>
      <c r="O48" s="5"/>
      <c r="P48" s="5"/>
      <c r="Q48" s="5"/>
      <c r="R48" s="16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21" x14ac:dyDescent="0.25">
      <c r="A49" s="215"/>
      <c r="B49" s="216"/>
      <c r="C49" s="217"/>
      <c r="D49" s="218"/>
      <c r="E49" s="219"/>
      <c r="F49" s="103"/>
      <c r="G49" s="12"/>
      <c r="H49" s="12"/>
      <c r="I49" s="5"/>
      <c r="J49" s="5"/>
      <c r="K49" s="5"/>
      <c r="L49" s="5"/>
      <c r="M49" s="5"/>
      <c r="N49" s="5"/>
      <c r="O49" s="5"/>
      <c r="P49" s="5"/>
      <c r="Q49" s="5"/>
      <c r="R49" s="68" t="s">
        <v>31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21" x14ac:dyDescent="0.25">
      <c r="A50" s="215"/>
      <c r="B50" s="216"/>
      <c r="C50" s="217"/>
      <c r="D50" s="218"/>
      <c r="E50" s="219"/>
      <c r="F50" s="103"/>
      <c r="G50" s="12"/>
      <c r="H50" s="12"/>
      <c r="I50" s="5"/>
      <c r="J50" s="5"/>
      <c r="K50" s="5"/>
      <c r="L50" s="5"/>
      <c r="M50" s="5"/>
      <c r="N50" s="5"/>
      <c r="O50" s="5"/>
      <c r="P50" s="5"/>
      <c r="Q50" s="5"/>
      <c r="R50" s="68" t="s">
        <v>12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21" x14ac:dyDescent="0.25">
      <c r="A51" s="215"/>
      <c r="B51" s="216"/>
      <c r="C51" s="217"/>
      <c r="D51" s="218"/>
      <c r="E51" s="219"/>
      <c r="F51" s="103"/>
      <c r="G51" s="12"/>
      <c r="H51" s="12"/>
      <c r="I51" s="5"/>
      <c r="J51" s="5"/>
      <c r="K51" s="5"/>
      <c r="L51" s="5"/>
      <c r="M51" s="5"/>
      <c r="N51" s="5"/>
      <c r="O51" s="5"/>
      <c r="P51" s="5"/>
      <c r="Q51" s="5"/>
      <c r="R51" s="16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21" x14ac:dyDescent="0.25">
      <c r="A52" s="215"/>
      <c r="B52" s="216"/>
      <c r="C52" s="217"/>
      <c r="D52" s="218"/>
      <c r="E52" s="219"/>
      <c r="F52" s="103"/>
      <c r="G52" s="12"/>
      <c r="H52" s="12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21" x14ac:dyDescent="0.25">
      <c r="A53" s="215"/>
      <c r="B53" s="216"/>
      <c r="C53" s="217"/>
      <c r="D53" s="218"/>
      <c r="E53" s="219"/>
      <c r="F53" s="103"/>
      <c r="G53" s="12"/>
      <c r="H53" s="12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21" x14ac:dyDescent="0.25">
      <c r="A54" s="215"/>
      <c r="B54" s="216"/>
      <c r="C54" s="217"/>
      <c r="D54" s="218"/>
      <c r="E54" s="219"/>
      <c r="F54" s="103"/>
      <c r="G54" s="12"/>
      <c r="H54" s="1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21.75" thickBot="1" x14ac:dyDescent="0.3">
      <c r="A55" s="215"/>
      <c r="B55" s="216"/>
      <c r="C55" s="217"/>
      <c r="D55" s="218"/>
      <c r="E55" s="219"/>
      <c r="F55" s="103"/>
      <c r="G55" s="12"/>
      <c r="H55" s="12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27" thickBot="1" x14ac:dyDescent="0.4">
      <c r="A56" s="2"/>
      <c r="B56" s="2"/>
      <c r="C56" s="2"/>
      <c r="D56" s="46"/>
      <c r="E56" s="105" t="s">
        <v>27</v>
      </c>
      <c r="F56" s="104">
        <f>SUM(F36:F55)</f>
        <v>0</v>
      </c>
      <c r="G56" s="12"/>
      <c r="H56" s="12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.75" x14ac:dyDescent="0.25">
      <c r="A57" s="188" t="s">
        <v>84</v>
      </c>
      <c r="B57" s="2"/>
      <c r="C57" s="2"/>
      <c r="D57" s="2"/>
      <c r="E57" s="3"/>
      <c r="F57" s="2"/>
      <c r="G57" s="12"/>
      <c r="H57" s="12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x14ac:dyDescent="0.25">
      <c r="A58" s="47"/>
      <c r="B58" s="2"/>
      <c r="C58" s="2"/>
      <c r="D58" s="2"/>
      <c r="E58" s="3"/>
      <c r="F58" s="2"/>
      <c r="G58" s="12"/>
      <c r="H58" s="12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x14ac:dyDescent="0.25">
      <c r="A59" s="2"/>
      <c r="B59" s="2"/>
      <c r="C59" s="2"/>
      <c r="D59" s="2"/>
      <c r="E59" s="3"/>
      <c r="F59" s="2"/>
      <c r="G59" s="12"/>
      <c r="H59" s="12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23.25" x14ac:dyDescent="0.25">
      <c r="A60" s="226" t="s">
        <v>32</v>
      </c>
      <c r="B60" s="226"/>
      <c r="C60" s="226"/>
      <c r="D60" s="226"/>
      <c r="E60" s="226"/>
      <c r="F60" s="226"/>
      <c r="G60" s="12"/>
      <c r="H60" s="12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23.25" x14ac:dyDescent="0.25">
      <c r="A61" s="233" t="s">
        <v>33</v>
      </c>
      <c r="B61" s="234"/>
      <c r="C61" s="234"/>
      <c r="D61" s="234"/>
      <c r="E61" s="234"/>
      <c r="F61" s="234"/>
      <c r="G61" s="12"/>
      <c r="H61" s="12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x14ac:dyDescent="0.25">
      <c r="A62" s="48"/>
      <c r="B62" s="48"/>
      <c r="C62" s="48"/>
      <c r="D62" s="48"/>
      <c r="E62" s="48"/>
      <c r="F62" s="48"/>
      <c r="G62" s="12"/>
      <c r="H62" s="1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26.25" x14ac:dyDescent="0.35">
      <c r="A63" s="121" t="s">
        <v>85</v>
      </c>
      <c r="B63" s="122"/>
      <c r="C63" s="107" t="s">
        <v>34</v>
      </c>
      <c r="D63" s="108" t="s">
        <v>35</v>
      </c>
      <c r="E63" s="107" t="s">
        <v>36</v>
      </c>
      <c r="F63" s="265"/>
      <c r="G63" s="12"/>
      <c r="H63" s="1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23.25" x14ac:dyDescent="0.25">
      <c r="A64" s="49" t="s">
        <v>61</v>
      </c>
      <c r="B64" s="231" t="s">
        <v>86</v>
      </c>
      <c r="C64" s="109">
        <f>+IF(B63&gt;25000,25000,B63)</f>
        <v>0</v>
      </c>
      <c r="D64" s="110">
        <v>0.03</v>
      </c>
      <c r="E64" s="111">
        <f>ROUND(IF(B63=0,0,IF(C64*D64&lt;250,250,C64*D64)),2)</f>
        <v>0</v>
      </c>
      <c r="F64" s="264"/>
      <c r="G64" s="12"/>
      <c r="H64" s="12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23.25" x14ac:dyDescent="0.25">
      <c r="A65" s="49"/>
      <c r="B65" s="232"/>
      <c r="C65" s="112">
        <f>+IF(B63-C64&gt;(75000),(75000),B63-C64)</f>
        <v>0</v>
      </c>
      <c r="D65" s="113">
        <v>0.01</v>
      </c>
      <c r="E65" s="114">
        <f>+C65*D65</f>
        <v>0</v>
      </c>
      <c r="F65" s="264"/>
      <c r="G65" s="12"/>
      <c r="H65" s="1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23.25" x14ac:dyDescent="0.25">
      <c r="A66" s="50"/>
      <c r="B66" s="51"/>
      <c r="C66" s="112">
        <f>+IF(B63-C65-C64&gt;(100000),(100000),B63-C65-C64)</f>
        <v>0</v>
      </c>
      <c r="D66" s="113">
        <v>8.0000000000000002E-3</v>
      </c>
      <c r="E66" s="114">
        <f>+C66*D66</f>
        <v>0</v>
      </c>
      <c r="F66" s="264"/>
      <c r="G66" s="12"/>
      <c r="H66" s="1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23.25" x14ac:dyDescent="0.25">
      <c r="A67" s="52"/>
      <c r="B67" s="51"/>
      <c r="C67" s="112">
        <f>+IF(B63-C66-C65-C64&gt;(100000),(100000),B63-C66-C65-C64)</f>
        <v>0</v>
      </c>
      <c r="D67" s="113">
        <v>7.0000000000000001E-3</v>
      </c>
      <c r="E67" s="114">
        <f>+C67*D67</f>
        <v>0</v>
      </c>
      <c r="F67" s="17"/>
      <c r="G67" s="12"/>
      <c r="H67" s="12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23.25" x14ac:dyDescent="0.25">
      <c r="A68" s="50"/>
      <c r="B68" s="51"/>
      <c r="C68" s="112">
        <f>+IF(B63-C67-C66-C65-C64&gt;(200000),(200000),B63-C67-C66-C65-C64)</f>
        <v>0</v>
      </c>
      <c r="D68" s="113">
        <v>5.0000000000000001E-3</v>
      </c>
      <c r="E68" s="114">
        <f>+C68*D68</f>
        <v>0</v>
      </c>
      <c r="F68" s="17"/>
      <c r="G68" s="12"/>
      <c r="H68" s="12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23.25" x14ac:dyDescent="0.25">
      <c r="A69" s="50"/>
      <c r="B69" s="51"/>
      <c r="C69" s="115">
        <f>+IF(B63&gt;(500000),B63-500000,0)</f>
        <v>0</v>
      </c>
      <c r="D69" s="116">
        <v>3.0000000000000001E-3</v>
      </c>
      <c r="E69" s="117">
        <f>+C69*D69</f>
        <v>0</v>
      </c>
      <c r="F69" s="17"/>
      <c r="G69" s="4"/>
      <c r="H69" s="4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23.25" x14ac:dyDescent="0.35">
      <c r="A70" s="50"/>
      <c r="B70" s="123" t="s">
        <v>37</v>
      </c>
      <c r="C70" s="118">
        <f>SUM(C64:C69)</f>
        <v>0</v>
      </c>
      <c r="D70" s="119"/>
      <c r="E70" s="120">
        <f>SUM(E64:E69)</f>
        <v>0</v>
      </c>
      <c r="F70" s="46"/>
      <c r="G70" s="4"/>
      <c r="H70" s="4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x14ac:dyDescent="0.25">
      <c r="A71" s="50"/>
      <c r="B71" s="53"/>
      <c r="C71" s="54"/>
      <c r="D71" s="50"/>
      <c r="E71" s="50"/>
      <c r="F71" s="55"/>
      <c r="G71" s="4"/>
      <c r="H71" s="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x14ac:dyDescent="0.25">
      <c r="A72" s="193" t="s">
        <v>38</v>
      </c>
      <c r="B72" s="194"/>
      <c r="C72" s="194"/>
      <c r="D72" s="194"/>
      <c r="E72" s="195"/>
      <c r="F72" s="56"/>
      <c r="G72" s="4"/>
      <c r="H72" s="12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 x14ac:dyDescent="0.35">
      <c r="A73" s="124" t="s">
        <v>66</v>
      </c>
      <c r="B73" s="191">
        <v>0</v>
      </c>
      <c r="C73" s="227"/>
      <c r="D73" s="227"/>
      <c r="E73" s="192">
        <f>ROUND(B73*E70,2)</f>
        <v>0</v>
      </c>
      <c r="F73" s="46"/>
      <c r="G73" s="4"/>
      <c r="H73" s="12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 x14ac:dyDescent="0.25">
      <c r="A74" s="125" t="s">
        <v>39</v>
      </c>
      <c r="B74" s="267"/>
      <c r="C74" s="268"/>
      <c r="D74" s="268"/>
      <c r="E74" s="269"/>
      <c r="F74" s="18"/>
      <c r="G74" s="4"/>
      <c r="H74" s="12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21" x14ac:dyDescent="0.25">
      <c r="A75" s="266"/>
      <c r="B75" s="196"/>
      <c r="C75" s="196"/>
      <c r="D75" s="196"/>
      <c r="E75" s="196"/>
      <c r="F75" s="18"/>
      <c r="G75" s="12"/>
      <c r="H75" s="12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 x14ac:dyDescent="0.25">
      <c r="A76" s="228" t="s">
        <v>40</v>
      </c>
      <c r="B76" s="229"/>
      <c r="C76" s="229"/>
      <c r="D76" s="229"/>
      <c r="E76" s="230"/>
      <c r="F76" s="18"/>
      <c r="G76" s="12"/>
      <c r="H76" s="12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21" x14ac:dyDescent="0.35">
      <c r="A77" s="126" t="s">
        <v>67</v>
      </c>
      <c r="B77" s="127">
        <v>0</v>
      </c>
      <c r="C77" s="246"/>
      <c r="D77" s="246"/>
      <c r="E77" s="128">
        <f>ROUND(B77*E70,2)</f>
        <v>0</v>
      </c>
      <c r="F77" s="18"/>
      <c r="G77" s="12"/>
      <c r="H77" s="12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21" x14ac:dyDescent="0.25">
      <c r="A78" s="126" t="s">
        <v>41</v>
      </c>
      <c r="B78" s="267"/>
      <c r="C78" s="268"/>
      <c r="D78" s="268"/>
      <c r="E78" s="269"/>
      <c r="F78" s="18"/>
      <c r="G78" s="12"/>
      <c r="H78" s="12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x14ac:dyDescent="0.25">
      <c r="A79" s="57"/>
      <c r="B79" s="19"/>
      <c r="C79" s="19"/>
      <c r="D79" s="19"/>
      <c r="E79" s="19"/>
      <c r="F79" s="21"/>
      <c r="G79" s="12"/>
      <c r="H79" s="12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23.25" x14ac:dyDescent="0.25">
      <c r="A80" s="235" t="s">
        <v>42</v>
      </c>
      <c r="B80" s="236"/>
      <c r="C80" s="236"/>
      <c r="D80" s="236"/>
      <c r="E80" s="237"/>
      <c r="F80" s="58"/>
      <c r="G80" s="12"/>
      <c r="H80" s="12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x14ac:dyDescent="0.25">
      <c r="A81" s="26"/>
      <c r="B81" s="26"/>
      <c r="C81" s="26"/>
      <c r="D81" s="26"/>
      <c r="E81" s="27"/>
      <c r="F81" s="28"/>
      <c r="G81" s="12"/>
      <c r="H81" s="12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23.25" x14ac:dyDescent="0.3">
      <c r="A82" s="129" t="s">
        <v>43</v>
      </c>
      <c r="B82" s="130"/>
      <c r="C82" s="59"/>
      <c r="D82" s="60"/>
      <c r="E82" s="60"/>
      <c r="F82" s="61"/>
      <c r="G82" s="12"/>
      <c r="H82" s="12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x14ac:dyDescent="0.25">
      <c r="A83" s="26"/>
      <c r="B83" s="26"/>
      <c r="C83" s="26"/>
      <c r="D83" s="26"/>
      <c r="E83" s="27"/>
      <c r="F83" s="28"/>
      <c r="G83" s="12"/>
      <c r="H83" s="12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23.25" x14ac:dyDescent="0.25">
      <c r="A84" s="131" t="s">
        <v>44</v>
      </c>
      <c r="B84" s="256" t="s">
        <v>45</v>
      </c>
      <c r="C84" s="257"/>
      <c r="D84" s="257"/>
      <c r="E84" s="258"/>
      <c r="F84" s="132"/>
      <c r="G84" s="20"/>
      <c r="H84" s="2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23.25" x14ac:dyDescent="0.25">
      <c r="A85" s="133">
        <f>+IF(B82&gt;5000,5000,B82)</f>
        <v>0</v>
      </c>
      <c r="B85" s="238">
        <v>0.04</v>
      </c>
      <c r="C85" s="239"/>
      <c r="D85" s="240">
        <f>+A85*B85</f>
        <v>0</v>
      </c>
      <c r="E85" s="241"/>
      <c r="F85" s="134"/>
      <c r="G85" s="20"/>
      <c r="H85" s="2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23.25" x14ac:dyDescent="0.25">
      <c r="A86" s="135">
        <f>+IF(B82-A85&gt;(0),B82-A85,0)</f>
        <v>0</v>
      </c>
      <c r="B86" s="259">
        <v>0.03</v>
      </c>
      <c r="C86" s="260"/>
      <c r="D86" s="261">
        <f>+A86*B86</f>
        <v>0</v>
      </c>
      <c r="E86" s="262"/>
      <c r="F86" s="136"/>
      <c r="G86" s="20"/>
      <c r="H86" s="2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23.25" x14ac:dyDescent="0.25">
      <c r="A87" s="135">
        <f>SUM(A85:A86)</f>
        <v>0</v>
      </c>
      <c r="B87" s="247" t="s">
        <v>46</v>
      </c>
      <c r="C87" s="248"/>
      <c r="D87" s="248"/>
      <c r="E87" s="249"/>
      <c r="F87" s="136">
        <f>SUM(D85:E86)</f>
        <v>0</v>
      </c>
      <c r="G87" s="20"/>
      <c r="H87" s="2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23.25" x14ac:dyDescent="0.25">
      <c r="A88" s="137"/>
      <c r="B88" s="138"/>
      <c r="C88" s="138"/>
      <c r="D88" s="138"/>
      <c r="E88" s="138"/>
      <c r="F88" s="139"/>
      <c r="G88" s="22"/>
      <c r="H88" s="22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</row>
    <row r="89" spans="1:31" ht="42" x14ac:dyDescent="0.25">
      <c r="A89" s="140" t="s">
        <v>47</v>
      </c>
      <c r="B89" s="141"/>
      <c r="C89" s="142" t="s">
        <v>24</v>
      </c>
      <c r="D89" s="142"/>
      <c r="E89" s="143" t="s">
        <v>48</v>
      </c>
      <c r="F89" s="144">
        <f>ROUND((E70+E73+F87-E77)*0.1,2)</f>
        <v>0</v>
      </c>
      <c r="G89" s="24"/>
      <c r="H89" s="2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ht="18" x14ac:dyDescent="0.25">
      <c r="A90" s="42"/>
      <c r="B90" s="45"/>
      <c r="C90" s="42"/>
      <c r="D90" s="42"/>
      <c r="E90" s="43"/>
      <c r="F90" s="62"/>
      <c r="G90" s="24"/>
      <c r="H90" s="24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ht="18" x14ac:dyDescent="0.25">
      <c r="A91" s="42"/>
      <c r="B91" s="45"/>
      <c r="C91" s="42"/>
      <c r="D91" s="42"/>
      <c r="E91" s="43"/>
      <c r="F91" s="62"/>
      <c r="G91" s="24"/>
      <c r="H91" s="2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ht="18" x14ac:dyDescent="0.25">
      <c r="A92" s="13"/>
      <c r="B92" s="13"/>
      <c r="C92" s="13"/>
      <c r="D92" s="13"/>
      <c r="E92" s="13"/>
      <c r="F92" s="18"/>
      <c r="G92" s="24"/>
      <c r="H92" s="2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ht="23.25" x14ac:dyDescent="0.25">
      <c r="A93" s="250" t="s">
        <v>49</v>
      </c>
      <c r="B93" s="251"/>
      <c r="C93" s="251"/>
      <c r="D93" s="251"/>
      <c r="E93" s="251"/>
      <c r="F93" s="252"/>
      <c r="G93" s="24"/>
      <c r="H93" s="2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ht="23.25" x14ac:dyDescent="0.25">
      <c r="A94" s="253" t="s">
        <v>29</v>
      </c>
      <c r="B94" s="254"/>
      <c r="C94" s="253" t="s">
        <v>30</v>
      </c>
      <c r="D94" s="255"/>
      <c r="E94" s="254"/>
      <c r="F94" s="145" t="s">
        <v>11</v>
      </c>
      <c r="G94" s="24"/>
      <c r="H94" s="2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ht="21" x14ac:dyDescent="0.25">
      <c r="A95" s="215"/>
      <c r="B95" s="216"/>
      <c r="C95" s="243"/>
      <c r="D95" s="244"/>
      <c r="E95" s="245"/>
      <c r="F95" s="103"/>
      <c r="G95" s="24"/>
      <c r="H95" s="2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31" ht="21" x14ac:dyDescent="0.25">
      <c r="A96" s="215"/>
      <c r="B96" s="216"/>
      <c r="C96" s="243"/>
      <c r="D96" s="244"/>
      <c r="E96" s="245"/>
      <c r="F96" s="103"/>
      <c r="G96" s="24"/>
      <c r="H96" s="2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1:31" ht="21" x14ac:dyDescent="0.25">
      <c r="A97" s="215"/>
      <c r="B97" s="216"/>
      <c r="C97" s="243"/>
      <c r="D97" s="244"/>
      <c r="E97" s="245"/>
      <c r="F97" s="103"/>
      <c r="G97" s="24"/>
      <c r="H97" s="2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1:31" ht="21" x14ac:dyDescent="0.25">
      <c r="A98" s="215"/>
      <c r="B98" s="216"/>
      <c r="C98" s="243"/>
      <c r="D98" s="244"/>
      <c r="E98" s="245"/>
      <c r="F98" s="103"/>
      <c r="G98" s="24"/>
      <c r="H98" s="2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1:31" ht="21" x14ac:dyDescent="0.25">
      <c r="A99" s="215"/>
      <c r="B99" s="216"/>
      <c r="C99" s="243"/>
      <c r="D99" s="244"/>
      <c r="E99" s="245"/>
      <c r="F99" s="103"/>
      <c r="G99" s="24"/>
      <c r="H99" s="2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1:31" ht="21" x14ac:dyDescent="0.25">
      <c r="A100" s="215"/>
      <c r="B100" s="216"/>
      <c r="C100" s="243"/>
      <c r="D100" s="244"/>
      <c r="E100" s="245"/>
      <c r="F100" s="103"/>
      <c r="G100" s="24"/>
      <c r="H100" s="2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1:31" ht="21" x14ac:dyDescent="0.25">
      <c r="A101" s="215"/>
      <c r="B101" s="216"/>
      <c r="C101" s="243"/>
      <c r="D101" s="244"/>
      <c r="E101" s="245"/>
      <c r="F101" s="103"/>
      <c r="G101" s="24"/>
      <c r="H101" s="2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1:31" ht="21" x14ac:dyDescent="0.25">
      <c r="A102" s="215"/>
      <c r="B102" s="216"/>
      <c r="C102" s="243"/>
      <c r="D102" s="244"/>
      <c r="E102" s="245"/>
      <c r="F102" s="103"/>
      <c r="G102" s="24"/>
      <c r="H102" s="2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1:31" ht="21" x14ac:dyDescent="0.25">
      <c r="A103" s="215"/>
      <c r="B103" s="216"/>
      <c r="C103" s="243"/>
      <c r="D103" s="244"/>
      <c r="E103" s="245"/>
      <c r="F103" s="103"/>
      <c r="G103" s="24"/>
      <c r="H103" s="2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1:31" ht="21" x14ac:dyDescent="0.25">
      <c r="A104" s="215"/>
      <c r="B104" s="216"/>
      <c r="C104" s="243"/>
      <c r="D104" s="244"/>
      <c r="E104" s="245"/>
      <c r="F104" s="103"/>
      <c r="G104" s="12"/>
      <c r="H104" s="12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21" x14ac:dyDescent="0.25">
      <c r="A105" s="215"/>
      <c r="B105" s="216"/>
      <c r="C105" s="243"/>
      <c r="D105" s="244"/>
      <c r="E105" s="245"/>
      <c r="F105" s="103"/>
      <c r="G105" s="1"/>
      <c r="H105" s="12"/>
      <c r="I105" s="5"/>
      <c r="J105" s="5"/>
      <c r="K105" s="5"/>
      <c r="L105" s="5"/>
      <c r="M105" s="5"/>
      <c r="N105" s="5"/>
      <c r="O105" s="5"/>
      <c r="P105" s="5"/>
      <c r="Q105" s="5"/>
      <c r="R105" s="16" t="s">
        <v>22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21" x14ac:dyDescent="0.25">
      <c r="A106" s="215"/>
      <c r="B106" s="216"/>
      <c r="C106" s="243"/>
      <c r="D106" s="244"/>
      <c r="E106" s="245"/>
      <c r="F106" s="103"/>
      <c r="G106" s="1"/>
      <c r="H106" s="12"/>
      <c r="I106" s="5"/>
      <c r="J106" s="5"/>
      <c r="K106" s="5"/>
      <c r="L106" s="5"/>
      <c r="M106" s="5"/>
      <c r="N106" s="5"/>
      <c r="O106" s="5"/>
      <c r="P106" s="5"/>
      <c r="Q106" s="5"/>
      <c r="R106" s="16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21" x14ac:dyDescent="0.25">
      <c r="A107" s="215"/>
      <c r="B107" s="216"/>
      <c r="C107" s="243"/>
      <c r="D107" s="244"/>
      <c r="E107" s="245"/>
      <c r="F107" s="103"/>
      <c r="G107" s="1"/>
      <c r="H107" s="12"/>
      <c r="I107" s="5"/>
      <c r="J107" s="5"/>
      <c r="K107" s="5"/>
      <c r="L107" s="5"/>
      <c r="M107" s="5"/>
      <c r="N107" s="5"/>
      <c r="O107" s="5"/>
      <c r="P107" s="5"/>
      <c r="Q107" s="5"/>
      <c r="R107" s="16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21" x14ac:dyDescent="0.25">
      <c r="A108" s="215"/>
      <c r="B108" s="216"/>
      <c r="C108" s="243"/>
      <c r="D108" s="244"/>
      <c r="E108" s="245"/>
      <c r="F108" s="103"/>
      <c r="G108" s="12"/>
      <c r="H108" s="12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21" x14ac:dyDescent="0.25">
      <c r="A109" s="215"/>
      <c r="B109" s="216"/>
      <c r="C109" s="243"/>
      <c r="D109" s="244"/>
      <c r="E109" s="245"/>
      <c r="F109" s="103"/>
      <c r="G109" s="12"/>
      <c r="H109" s="12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21" x14ac:dyDescent="0.25">
      <c r="A110" s="215"/>
      <c r="B110" s="216"/>
      <c r="C110" s="243"/>
      <c r="D110" s="244"/>
      <c r="E110" s="245"/>
      <c r="F110" s="103"/>
      <c r="G110" s="12"/>
      <c r="H110" s="12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21" x14ac:dyDescent="0.25">
      <c r="A111" s="215"/>
      <c r="B111" s="216"/>
      <c r="C111" s="243"/>
      <c r="D111" s="244"/>
      <c r="E111" s="245"/>
      <c r="F111" s="103"/>
      <c r="G111" s="12"/>
      <c r="H111" s="12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21" x14ac:dyDescent="0.25">
      <c r="A112" s="215"/>
      <c r="B112" s="216"/>
      <c r="C112" s="243"/>
      <c r="D112" s="244"/>
      <c r="E112" s="245"/>
      <c r="F112" s="103"/>
      <c r="G112" s="12"/>
      <c r="H112" s="12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21" x14ac:dyDescent="0.25">
      <c r="A113" s="215"/>
      <c r="B113" s="216"/>
      <c r="C113" s="243"/>
      <c r="D113" s="244"/>
      <c r="E113" s="245"/>
      <c r="F113" s="103"/>
      <c r="G113" s="12"/>
      <c r="H113" s="12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21.75" thickBot="1" x14ac:dyDescent="0.3">
      <c r="A114" s="215"/>
      <c r="B114" s="216"/>
      <c r="C114" s="243"/>
      <c r="D114" s="244"/>
      <c r="E114" s="245"/>
      <c r="F114" s="103"/>
      <c r="G114" s="12"/>
      <c r="H114" s="12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27" thickBot="1" x14ac:dyDescent="0.4">
      <c r="A115" s="2"/>
      <c r="B115" s="13"/>
      <c r="C115" s="13"/>
      <c r="D115" s="36"/>
      <c r="E115" s="105" t="s">
        <v>27</v>
      </c>
      <c r="F115" s="104">
        <f>SUM(F95:F114)</f>
        <v>0</v>
      </c>
      <c r="G115" s="12"/>
      <c r="H115" s="12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26.25" x14ac:dyDescent="0.35">
      <c r="A116" s="2"/>
      <c r="B116" s="13"/>
      <c r="C116" s="13"/>
      <c r="D116" s="36"/>
      <c r="E116" s="189"/>
      <c r="F116" s="190"/>
      <c r="G116" s="12"/>
      <c r="H116" s="12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x14ac:dyDescent="0.25">
      <c r="A117" s="2"/>
      <c r="B117" s="13"/>
      <c r="C117" s="13"/>
      <c r="D117" s="36"/>
      <c r="E117" s="63"/>
      <c r="F117" s="64"/>
      <c r="G117" s="12"/>
      <c r="H117" s="12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26.25" x14ac:dyDescent="0.25">
      <c r="A118" s="146" t="s">
        <v>50</v>
      </c>
      <c r="B118" s="2"/>
      <c r="C118" s="2"/>
      <c r="D118" s="29"/>
      <c r="E118" s="30"/>
      <c r="F118" s="15"/>
      <c r="G118" s="12"/>
      <c r="H118" s="12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.75" x14ac:dyDescent="0.25">
      <c r="A119" s="70"/>
      <c r="B119" s="2"/>
      <c r="C119" s="2"/>
      <c r="D119" s="29"/>
      <c r="E119" s="30"/>
      <c r="F119" s="15"/>
      <c r="G119" s="12"/>
      <c r="H119" s="12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21" x14ac:dyDescent="0.25">
      <c r="A120" s="242"/>
      <c r="B120" s="242"/>
      <c r="C120" s="242"/>
      <c r="D120" s="242"/>
      <c r="E120" s="242"/>
      <c r="F120" s="242"/>
      <c r="G120" s="12"/>
      <c r="H120" s="12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21" x14ac:dyDescent="0.25">
      <c r="A121" s="242"/>
      <c r="B121" s="242"/>
      <c r="C121" s="242"/>
      <c r="D121" s="242"/>
      <c r="E121" s="242"/>
      <c r="F121" s="242"/>
      <c r="G121" s="12"/>
      <c r="H121" s="12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21" x14ac:dyDescent="0.25">
      <c r="A122" s="242"/>
      <c r="B122" s="242"/>
      <c r="C122" s="242"/>
      <c r="D122" s="242"/>
      <c r="E122" s="242"/>
      <c r="F122" s="242"/>
      <c r="G122" s="12"/>
      <c r="H122" s="12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21" x14ac:dyDescent="0.25">
      <c r="A123" s="242"/>
      <c r="B123" s="242"/>
      <c r="C123" s="242"/>
      <c r="D123" s="242"/>
      <c r="E123" s="242"/>
      <c r="F123" s="242"/>
      <c r="G123" s="12"/>
      <c r="H123" s="12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21" x14ac:dyDescent="0.25">
      <c r="A124" s="242"/>
      <c r="B124" s="242"/>
      <c r="C124" s="242"/>
      <c r="D124" s="242"/>
      <c r="E124" s="242"/>
      <c r="F124" s="242"/>
      <c r="G124" s="12"/>
      <c r="H124" s="12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21" x14ac:dyDescent="0.25">
      <c r="A125" s="242"/>
      <c r="B125" s="242"/>
      <c r="C125" s="242"/>
      <c r="D125" s="242"/>
      <c r="E125" s="242"/>
      <c r="F125" s="242"/>
      <c r="G125" s="12"/>
      <c r="H125" s="12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21" x14ac:dyDescent="0.25">
      <c r="A126" s="242"/>
      <c r="B126" s="242"/>
      <c r="C126" s="242"/>
      <c r="D126" s="242"/>
      <c r="E126" s="242"/>
      <c r="F126" s="242"/>
      <c r="G126" s="12"/>
      <c r="H126" s="12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21" x14ac:dyDescent="0.25">
      <c r="A127" s="242"/>
      <c r="B127" s="242"/>
      <c r="C127" s="242"/>
      <c r="D127" s="242"/>
      <c r="E127" s="242"/>
      <c r="F127" s="242"/>
      <c r="G127" s="12"/>
      <c r="H127" s="12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21" x14ac:dyDescent="0.25">
      <c r="A128" s="242"/>
      <c r="B128" s="242"/>
      <c r="C128" s="242"/>
      <c r="D128" s="242"/>
      <c r="E128" s="242"/>
      <c r="F128" s="242"/>
      <c r="G128" s="12"/>
      <c r="H128" s="12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x14ac:dyDescent="0.25">
      <c r="A129" s="32"/>
      <c r="B129" s="32"/>
      <c r="C129" s="32"/>
      <c r="D129" s="32"/>
      <c r="E129" s="32"/>
      <c r="F129" s="32"/>
      <c r="G129" s="12"/>
      <c r="H129" s="12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x14ac:dyDescent="0.25">
      <c r="A130" s="2"/>
      <c r="B130" s="2"/>
      <c r="C130" s="2"/>
      <c r="D130" s="29"/>
      <c r="E130" s="30"/>
      <c r="F130" s="15"/>
      <c r="G130" s="12"/>
      <c r="H130" s="12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26.25" x14ac:dyDescent="0.4">
      <c r="A131" s="164" t="s">
        <v>51</v>
      </c>
      <c r="B131" s="165"/>
      <c r="C131" s="165"/>
      <c r="D131" s="166"/>
      <c r="E131" s="165"/>
      <c r="F131" s="167"/>
      <c r="G131" s="12"/>
      <c r="H131" s="12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23.25" x14ac:dyDescent="0.35">
      <c r="A132" s="147" t="s">
        <v>52</v>
      </c>
      <c r="B132" s="148"/>
      <c r="C132" s="149"/>
      <c r="D132" s="150"/>
      <c r="E132" s="151"/>
      <c r="F132" s="152">
        <f>F31</f>
        <v>0</v>
      </c>
      <c r="G132" s="12"/>
      <c r="H132" s="12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23.25" x14ac:dyDescent="0.35">
      <c r="A133" s="153" t="s">
        <v>53</v>
      </c>
      <c r="B133" s="154"/>
      <c r="C133" s="155"/>
      <c r="D133" s="155"/>
      <c r="E133" s="155"/>
      <c r="F133" s="152">
        <f>F56</f>
        <v>0</v>
      </c>
      <c r="G133" s="12"/>
      <c r="H133" s="12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26.25" x14ac:dyDescent="0.4">
      <c r="A134" s="169"/>
      <c r="B134" s="170"/>
      <c r="C134" s="72" t="s">
        <v>54</v>
      </c>
      <c r="D134" s="168"/>
      <c r="E134" s="168"/>
      <c r="F134" s="73">
        <f>SUM(F132:F133)</f>
        <v>0</v>
      </c>
      <c r="G134" s="12"/>
      <c r="H134" s="12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26.25" x14ac:dyDescent="0.4">
      <c r="A135" s="169"/>
      <c r="B135" s="170"/>
      <c r="C135" s="170"/>
      <c r="D135" s="170"/>
      <c r="E135" s="170"/>
      <c r="F135" s="171"/>
      <c r="G135" s="12"/>
      <c r="H135" s="12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23.25" x14ac:dyDescent="0.35">
      <c r="A136" s="156" t="s">
        <v>55</v>
      </c>
      <c r="B136" s="157"/>
      <c r="C136" s="158"/>
      <c r="D136" s="159"/>
      <c r="E136" s="160"/>
      <c r="F136" s="161">
        <f>E70+E73+F87+F89-E77</f>
        <v>0</v>
      </c>
      <c r="G136" s="12"/>
      <c r="H136" s="12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23.25" x14ac:dyDescent="0.35">
      <c r="A137" s="156" t="s">
        <v>56</v>
      </c>
      <c r="B137" s="154"/>
      <c r="C137" s="154"/>
      <c r="D137" s="154"/>
      <c r="E137" s="162"/>
      <c r="F137" s="163">
        <f>F115</f>
        <v>0</v>
      </c>
      <c r="G137" s="12"/>
      <c r="H137" s="12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26.25" x14ac:dyDescent="0.4">
      <c r="A138" s="169"/>
      <c r="B138" s="170"/>
      <c r="C138" s="172" t="s">
        <v>57</v>
      </c>
      <c r="D138" s="173"/>
      <c r="E138" s="173"/>
      <c r="F138" s="73">
        <f>SUM(F136:F137)</f>
        <v>0</v>
      </c>
      <c r="G138" s="12"/>
      <c r="H138" s="12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26.25" x14ac:dyDescent="0.4">
      <c r="A139" s="169"/>
      <c r="B139" s="170"/>
      <c r="C139" s="170"/>
      <c r="D139" s="170"/>
      <c r="E139" s="170"/>
      <c r="F139" s="174"/>
      <c r="G139" s="12"/>
      <c r="H139" s="12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26.25" x14ac:dyDescent="0.4">
      <c r="A140" s="175"/>
      <c r="B140" s="170"/>
      <c r="C140" s="170"/>
      <c r="D140" s="170"/>
      <c r="E140" s="170"/>
      <c r="F140" s="174"/>
      <c r="G140" s="12"/>
      <c r="H140" s="12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31.5" x14ac:dyDescent="0.5">
      <c r="A141" s="176"/>
      <c r="B141" s="177"/>
      <c r="C141" s="72" t="s">
        <v>58</v>
      </c>
      <c r="D141" s="178"/>
      <c r="E141" s="178"/>
      <c r="F141" s="73">
        <f>F134+F138</f>
        <v>0</v>
      </c>
      <c r="G141" s="12"/>
      <c r="H141" s="12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23.25" x14ac:dyDescent="0.35">
      <c r="A142" s="179" t="s">
        <v>59</v>
      </c>
      <c r="B142" s="179"/>
      <c r="C142" s="180"/>
      <c r="D142" s="65"/>
      <c r="E142" s="52"/>
      <c r="F142" s="66"/>
      <c r="G142" s="12"/>
      <c r="H142" s="12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23.25" x14ac:dyDescent="0.35">
      <c r="A143" s="179" t="s">
        <v>74</v>
      </c>
      <c r="B143" s="179"/>
      <c r="C143" s="180"/>
      <c r="D143" s="65"/>
      <c r="E143" s="52"/>
      <c r="F143" s="66"/>
      <c r="G143" s="12"/>
      <c r="H143" s="12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23.25" x14ac:dyDescent="0.35">
      <c r="A144" s="181" t="s">
        <v>60</v>
      </c>
      <c r="B144" s="182"/>
      <c r="C144" s="182"/>
      <c r="D144" s="31"/>
      <c r="E144" s="31"/>
      <c r="F144" s="31"/>
      <c r="G144" s="12"/>
      <c r="H144" s="12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23.25" x14ac:dyDescent="0.35">
      <c r="A145" s="183" t="s">
        <v>62</v>
      </c>
      <c r="B145" s="184">
        <f ca="1">TODAY()</f>
        <v>41956</v>
      </c>
      <c r="C145" s="185"/>
      <c r="D145" s="67"/>
      <c r="E145" s="67"/>
      <c r="F145" s="67"/>
      <c r="G145" s="12"/>
      <c r="H145" s="12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23.25" x14ac:dyDescent="0.35">
      <c r="A146" s="185"/>
      <c r="B146" s="185"/>
      <c r="C146" s="185"/>
      <c r="E146" s="71" t="s">
        <v>65</v>
      </c>
      <c r="F146" s="33"/>
      <c r="G146" s="12"/>
      <c r="H146" s="12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x14ac:dyDescent="0.25">
      <c r="G147" s="12"/>
      <c r="H147" s="12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x14ac:dyDescent="0.25">
      <c r="G148" s="12"/>
      <c r="H148" s="12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x14ac:dyDescent="0.25">
      <c r="G149" s="4"/>
      <c r="H149" s="4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x14ac:dyDescent="0.25">
      <c r="G150" s="4"/>
      <c r="H150" s="4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x14ac:dyDescent="0.25">
      <c r="G151" s="4"/>
      <c r="H151" s="4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x14ac:dyDescent="0.25">
      <c r="G152" s="4"/>
      <c r="H152" s="4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x14ac:dyDescent="0.25">
      <c r="G153" s="4"/>
      <c r="H153" s="4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5" spans="1:31" x14ac:dyDescent="0.25">
      <c r="G155" s="34"/>
    </row>
  </sheetData>
  <sheetProtection password="FA69" sheet="1" objects="1" scenarios="1" selectLockedCells="1"/>
  <mergeCells count="135">
    <mergeCell ref="F20:F22"/>
    <mergeCell ref="F63:F66"/>
    <mergeCell ref="A102:B102"/>
    <mergeCell ref="C96:E96"/>
    <mergeCell ref="C97:E97"/>
    <mergeCell ref="C98:E98"/>
    <mergeCell ref="C99:E99"/>
    <mergeCell ref="C100:E100"/>
    <mergeCell ref="C101:E101"/>
    <mergeCell ref="C102:E102"/>
    <mergeCell ref="A96:B96"/>
    <mergeCell ref="A97:B97"/>
    <mergeCell ref="A98:B98"/>
    <mergeCell ref="A99:B99"/>
    <mergeCell ref="A100:B100"/>
    <mergeCell ref="C77:D77"/>
    <mergeCell ref="A110:B110"/>
    <mergeCell ref="C110:E110"/>
    <mergeCell ref="A103:B103"/>
    <mergeCell ref="C103:E103"/>
    <mergeCell ref="A104:B104"/>
    <mergeCell ref="C104:E104"/>
    <mergeCell ref="A105:B105"/>
    <mergeCell ref="C105:E105"/>
    <mergeCell ref="B87:E87"/>
    <mergeCell ref="A93:F93"/>
    <mergeCell ref="A94:B94"/>
    <mergeCell ref="C94:E94"/>
    <mergeCell ref="A95:B95"/>
    <mergeCell ref="C95:E95"/>
    <mergeCell ref="B84:E84"/>
    <mergeCell ref="B86:C86"/>
    <mergeCell ref="D86:E86"/>
    <mergeCell ref="A106:B106"/>
    <mergeCell ref="C106:E106"/>
    <mergeCell ref="A107:B107"/>
    <mergeCell ref="A108:B108"/>
    <mergeCell ref="A109:B109"/>
    <mergeCell ref="C107:E107"/>
    <mergeCell ref="B78:E78"/>
    <mergeCell ref="A80:E80"/>
    <mergeCell ref="B85:C85"/>
    <mergeCell ref="D85:E85"/>
    <mergeCell ref="A124:F124"/>
    <mergeCell ref="A125:F125"/>
    <mergeCell ref="A126:F126"/>
    <mergeCell ref="A127:F127"/>
    <mergeCell ref="A128:F128"/>
    <mergeCell ref="C108:E108"/>
    <mergeCell ref="C109:E109"/>
    <mergeCell ref="A123:F123"/>
    <mergeCell ref="A111:B111"/>
    <mergeCell ref="C111:E111"/>
    <mergeCell ref="A112:B112"/>
    <mergeCell ref="C112:E112"/>
    <mergeCell ref="A113:B113"/>
    <mergeCell ref="C113:E113"/>
    <mergeCell ref="A114:B114"/>
    <mergeCell ref="C114:E114"/>
    <mergeCell ref="A120:F120"/>
    <mergeCell ref="A121:F121"/>
    <mergeCell ref="A122:F122"/>
    <mergeCell ref="A101:B101"/>
    <mergeCell ref="A53:B53"/>
    <mergeCell ref="C53:E53"/>
    <mergeCell ref="A54:B54"/>
    <mergeCell ref="C54:E54"/>
    <mergeCell ref="A60:F60"/>
    <mergeCell ref="C73:D73"/>
    <mergeCell ref="B74:E74"/>
    <mergeCell ref="A76:E76"/>
    <mergeCell ref="B64:B65"/>
    <mergeCell ref="A55:B55"/>
    <mergeCell ref="C55:E55"/>
    <mergeCell ref="A61:F61"/>
    <mergeCell ref="C49:E49"/>
    <mergeCell ref="A39:B39"/>
    <mergeCell ref="C39:E39"/>
    <mergeCell ref="A40:B40"/>
    <mergeCell ref="C40:E40"/>
    <mergeCell ref="A41:B41"/>
    <mergeCell ref="C41:E41"/>
    <mergeCell ref="A42:B42"/>
    <mergeCell ref="A43:B43"/>
    <mergeCell ref="A44:B44"/>
    <mergeCell ref="A45:B45"/>
    <mergeCell ref="A46:B46"/>
    <mergeCell ref="C42:E42"/>
    <mergeCell ref="A50:B50"/>
    <mergeCell ref="C50:E50"/>
    <mergeCell ref="A51:B51"/>
    <mergeCell ref="C51:E51"/>
    <mergeCell ref="A52:B52"/>
    <mergeCell ref="C52:E52"/>
    <mergeCell ref="A34:F34"/>
    <mergeCell ref="A35:B35"/>
    <mergeCell ref="C35:E35"/>
    <mergeCell ref="A47:B47"/>
    <mergeCell ref="C47:E47"/>
    <mergeCell ref="C43:E43"/>
    <mergeCell ref="C44:E44"/>
    <mergeCell ref="C45:E45"/>
    <mergeCell ref="C46:E46"/>
    <mergeCell ref="A36:B36"/>
    <mergeCell ref="C36:E36"/>
    <mergeCell ref="A37:B37"/>
    <mergeCell ref="C37:E37"/>
    <mergeCell ref="A38:B38"/>
    <mergeCell ref="C38:E38"/>
    <mergeCell ref="A48:B48"/>
    <mergeCell ref="C48:E48"/>
    <mergeCell ref="A49:B49"/>
    <mergeCell ref="A29:B29"/>
    <mergeCell ref="A4:F4"/>
    <mergeCell ref="B8:F8"/>
    <mergeCell ref="B9:F9"/>
    <mergeCell ref="A10:F12"/>
    <mergeCell ref="A13:F13"/>
    <mergeCell ref="A19:B19"/>
    <mergeCell ref="A20:B20"/>
    <mergeCell ref="A21:B21"/>
    <mergeCell ref="A14:F14"/>
    <mergeCell ref="A16:B16"/>
    <mergeCell ref="A17:B17"/>
    <mergeCell ref="A18:B18"/>
    <mergeCell ref="C16:D16"/>
    <mergeCell ref="C17:D17"/>
    <mergeCell ref="C18:D18"/>
    <mergeCell ref="C19:D19"/>
    <mergeCell ref="C20:D20"/>
    <mergeCell ref="C21:D21"/>
    <mergeCell ref="B5:C5"/>
    <mergeCell ref="F5:F7"/>
    <mergeCell ref="F16:F17"/>
    <mergeCell ref="F18:F19"/>
  </mergeCells>
  <dataValidations count="7">
    <dataValidation type="list" allowBlank="1" showInputMessage="1" showErrorMessage="1" sqref="B25:B28">
      <formula1>$R$49:$R$50</formula1>
    </dataValidation>
    <dataValidation type="list" allowBlank="1" showInputMessage="1" showErrorMessage="1" sqref="E28">
      <formula1>$R$39:$R$41</formula1>
    </dataValidation>
    <dataValidation type="list" allowBlank="1" showInputMessage="1" showErrorMessage="1" sqref="E25">
      <formula1>$R$24:$R$27</formula1>
    </dataValidation>
    <dataValidation operator="equal" allowBlank="1" showErrorMessage="1" sqref="B82 C16:C18">
      <formula1>0</formula1>
      <formula2>0</formula2>
    </dataValidation>
    <dataValidation type="decimal" operator="lessThanOrEqual" allowBlank="1" showInputMessage="1" showErrorMessage="1" sqref="B77">
      <formula1>0.5</formula1>
    </dataValidation>
    <dataValidation type="decimal" operator="lessThanOrEqual" allowBlank="1" showInputMessage="1" showErrorMessage="1" sqref="B73">
      <formula1>0.2</formula1>
    </dataValidation>
    <dataValidation type="custom" allowBlank="1" showInputMessage="1" showErrorMessage="1" sqref="C20:D20">
      <formula1>C20&lt;=C19</formula1>
    </dataValidation>
  </dataValidations>
  <pageMargins left="0.7" right="0.7" top="0.75" bottom="0.75" header="0.3" footer="0.3"/>
  <pageSetup paperSize="9" scale="55" orientation="portrait" r:id="rId1"/>
  <rowBreaks count="2" manualBreakCount="2">
    <brk id="58" max="5" man="1"/>
    <brk id="116" max="5" man="1"/>
  </rowBreaks>
  <drawing r:id="rId2"/>
  <legacyDrawing r:id="rId3"/>
  <oleObjects>
    <mc:AlternateContent xmlns:mc="http://schemas.openxmlformats.org/markup-compatibility/2006">
      <mc:Choice Requires="x14">
        <oleObject progId="MSDraw" shapeId="1028" r:id="rId4">
          <objectPr defaultSize="0" autoPict="0" r:id="rId5">
            <anchor moveWithCells="1" sizeWithCells="1">
              <from>
                <xdr:col>1</xdr:col>
                <xdr:colOff>1219200</xdr:colOff>
                <xdr:row>0</xdr:row>
                <xdr:rowOff>57150</xdr:rowOff>
              </from>
              <to>
                <xdr:col>2</xdr:col>
                <xdr:colOff>409575</xdr:colOff>
                <xdr:row>2</xdr:row>
                <xdr:rowOff>152400</xdr:rowOff>
              </to>
            </anchor>
          </objectPr>
        </oleObject>
      </mc:Choice>
      <mc:Fallback>
        <oleObject progId="MSDraw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1</vt:i4>
      </vt:variant>
      <vt:variant>
        <vt:lpstr>Grafici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Grafico1</vt:lpstr>
      <vt:lpstr>Foglio1!Area_stampa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2014-11-13T13:16:05Z</dcterms:modified>
</cp:coreProperties>
</file>